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07" i="1"/>
  <c r="D138"/>
  <c r="D136" s="1"/>
  <c r="E136" s="1"/>
  <c r="D131"/>
  <c r="D122"/>
  <c r="D116"/>
  <c r="E116" s="1"/>
  <c r="D10"/>
  <c r="E10" s="1"/>
  <c r="E207"/>
  <c r="D22"/>
  <c r="D73"/>
  <c r="E73" s="1"/>
  <c r="D170"/>
  <c r="E170" s="1"/>
  <c r="D128"/>
  <c r="E128" s="1"/>
  <c r="D97"/>
  <c r="D92" s="1"/>
  <c r="E92" s="1"/>
  <c r="D101"/>
  <c r="E101" s="1"/>
  <c r="D106"/>
  <c r="E106" s="1"/>
  <c r="D112"/>
  <c r="E112" s="1"/>
  <c r="E149"/>
  <c r="D151"/>
  <c r="E151" s="1"/>
  <c r="D161"/>
  <c r="E161" s="1"/>
  <c r="D190"/>
  <c r="E190" s="1"/>
  <c r="E135"/>
  <c r="E134"/>
  <c r="E133"/>
  <c r="E132"/>
  <c r="E114"/>
  <c r="D47"/>
  <c r="E47" s="1"/>
  <c r="E209"/>
  <c r="D199"/>
  <c r="E199" s="1"/>
  <c r="E167"/>
  <c r="E168"/>
  <c r="E166"/>
  <c r="E165"/>
  <c r="E164"/>
  <c r="E163"/>
  <c r="E162"/>
  <c r="E160"/>
  <c r="E158"/>
  <c r="E157"/>
  <c r="E156"/>
  <c r="E155"/>
  <c r="E154"/>
  <c r="E153"/>
  <c r="E152"/>
  <c r="E159"/>
  <c r="E206"/>
  <c r="E140"/>
  <c r="E143"/>
  <c r="E123"/>
  <c r="E120"/>
  <c r="E121"/>
  <c r="E119"/>
  <c r="E117"/>
  <c r="E118"/>
  <c r="E104"/>
  <c r="E103"/>
  <c r="E102"/>
  <c r="E100"/>
  <c r="E99"/>
  <c r="E98"/>
  <c r="E95"/>
  <c r="E94"/>
  <c r="E97"/>
  <c r="E76"/>
  <c r="E66"/>
  <c r="E70"/>
  <c r="E69"/>
  <c r="E68"/>
  <c r="E71"/>
  <c r="E67"/>
  <c r="E62"/>
  <c r="E64"/>
  <c r="E228"/>
  <c r="E226"/>
  <c r="E227"/>
  <c r="E225"/>
  <c r="E229"/>
  <c r="E224"/>
  <c r="E223"/>
  <c r="E222"/>
  <c r="E221"/>
  <c r="E220"/>
  <c r="E219"/>
  <c r="E218"/>
  <c r="E217"/>
  <c r="E216"/>
  <c r="E215"/>
  <c r="E214"/>
  <c r="E213"/>
  <c r="E212"/>
  <c r="E211"/>
  <c r="E210"/>
  <c r="E208"/>
  <c r="E201"/>
  <c r="E200"/>
  <c r="E205"/>
  <c r="E204"/>
  <c r="E203"/>
  <c r="E202"/>
  <c r="E198"/>
  <c r="E197"/>
  <c r="E196"/>
  <c r="E192"/>
  <c r="E191"/>
  <c r="E150"/>
  <c r="E148"/>
  <c r="E147"/>
  <c r="E146"/>
  <c r="E145"/>
  <c r="E144"/>
  <c r="E142"/>
  <c r="E141"/>
  <c r="E139"/>
  <c r="E138"/>
  <c r="E137"/>
  <c r="E127"/>
  <c r="E126"/>
  <c r="E125"/>
  <c r="E124"/>
  <c r="E122"/>
  <c r="E115"/>
  <c r="E113"/>
  <c r="E111"/>
  <c r="E110"/>
  <c r="E109"/>
  <c r="E108"/>
  <c r="E107"/>
  <c r="E105"/>
  <c r="E96"/>
  <c r="E93"/>
  <c r="E130"/>
  <c r="E129"/>
  <c r="E189"/>
  <c r="E188"/>
  <c r="E187"/>
  <c r="E186"/>
  <c r="E185"/>
  <c r="E184"/>
  <c r="E183"/>
  <c r="E182"/>
  <c r="E181"/>
  <c r="E180"/>
  <c r="E179"/>
  <c r="E178"/>
  <c r="E177"/>
  <c r="E173"/>
  <c r="E172"/>
  <c r="E171"/>
  <c r="E89"/>
  <c r="E88"/>
  <c r="E87"/>
  <c r="E86"/>
  <c r="E85"/>
  <c r="E84"/>
  <c r="E83"/>
  <c r="E82"/>
  <c r="E81"/>
  <c r="E80"/>
  <c r="E75"/>
  <c r="E74"/>
  <c r="E65"/>
  <c r="E63"/>
  <c r="E61"/>
  <c r="E60"/>
  <c r="E59"/>
  <c r="E58"/>
  <c r="E57"/>
  <c r="E56"/>
  <c r="E55"/>
  <c r="E54"/>
  <c r="E53"/>
  <c r="E52"/>
  <c r="E51"/>
  <c r="E50"/>
  <c r="E49"/>
  <c r="E48"/>
  <c r="E46"/>
  <c r="E45"/>
  <c r="E44"/>
  <c r="E43"/>
  <c r="E42"/>
  <c r="E41"/>
  <c r="E40"/>
  <c r="E39"/>
  <c r="E37"/>
  <c r="E36"/>
  <c r="E35"/>
  <c r="E34"/>
  <c r="E33"/>
  <c r="E32"/>
  <c r="E31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31" l="1"/>
  <c r="D38"/>
  <c r="D30" s="1"/>
  <c r="D230" s="1"/>
  <c r="E230" s="1"/>
  <c r="E38" l="1"/>
  <c r="E30"/>
</calcChain>
</file>

<file path=xl/sharedStrings.xml><?xml version="1.0" encoding="utf-8"?>
<sst xmlns="http://schemas.openxmlformats.org/spreadsheetml/2006/main" count="646" uniqueCount="489">
  <si>
    <t>Red.</t>
  </si>
  <si>
    <t xml:space="preserve">PREDMET NABAVE </t>
  </si>
  <si>
    <t>PLANIRANA</t>
  </si>
  <si>
    <t xml:space="preserve">PROCIJENJENA </t>
  </si>
  <si>
    <t>POSTUPAK  I NAČIN</t>
  </si>
  <si>
    <t>br.</t>
  </si>
  <si>
    <t xml:space="preserve">  (po odjelima i grupama poslova)</t>
  </si>
  <si>
    <t>VRIJEDNOST</t>
  </si>
  <si>
    <t>NABAVE</t>
  </si>
  <si>
    <t>URED GRADONAČELNIKA  I</t>
  </si>
  <si>
    <t>ZAMJENIKA GRADONAČELNIKA</t>
  </si>
  <si>
    <t>1.</t>
  </si>
  <si>
    <t>Literatura (publikacije, časopisi, glasila, knjige i ostalo)</t>
  </si>
  <si>
    <t>2.</t>
  </si>
  <si>
    <t>Sitni inventar</t>
  </si>
  <si>
    <t>3.</t>
  </si>
  <si>
    <t>R0013</t>
  </si>
  <si>
    <t>Usluge fiksne telefonije</t>
  </si>
  <si>
    <t>4.</t>
  </si>
  <si>
    <t>Usluge mobilne telefonije</t>
  </si>
  <si>
    <t>5.</t>
  </si>
  <si>
    <t>R0014</t>
  </si>
  <si>
    <t>Usluge interneta</t>
  </si>
  <si>
    <t>6.</t>
  </si>
  <si>
    <t>R0015</t>
  </si>
  <si>
    <t>Usluge tekućeg i investicijskog održavanja opreme</t>
  </si>
  <si>
    <t>7.</t>
  </si>
  <si>
    <t>R0016</t>
  </si>
  <si>
    <t>8.</t>
  </si>
  <si>
    <t>R0017</t>
  </si>
  <si>
    <t>Održavanje računala i informatičke opreme</t>
  </si>
  <si>
    <t>9.</t>
  </si>
  <si>
    <t>Računala i računalna oprema</t>
  </si>
  <si>
    <t>10.</t>
  </si>
  <si>
    <t>R0018</t>
  </si>
  <si>
    <t>Uredski namještaj</t>
  </si>
  <si>
    <t>11.</t>
  </si>
  <si>
    <t>R0019</t>
  </si>
  <si>
    <t>Telefoni i ostali komunikacijski uređaji</t>
  </si>
  <si>
    <t>Održavanje zgrada za redovno korištenje</t>
  </si>
  <si>
    <t>12.</t>
  </si>
  <si>
    <t>Police osiguranja imovine</t>
  </si>
  <si>
    <t>Rashodi za održavanje prijevoznih sredstava</t>
  </si>
  <si>
    <t>13.</t>
  </si>
  <si>
    <t>R0025</t>
  </si>
  <si>
    <t>Motorni benzin i dizel gorivo</t>
  </si>
  <si>
    <t>14.</t>
  </si>
  <si>
    <t>R0026</t>
  </si>
  <si>
    <t>Materijal i dijelovi  održavanje vozila</t>
  </si>
  <si>
    <t>15.</t>
  </si>
  <si>
    <t>R0027</t>
  </si>
  <si>
    <t>Auto gume</t>
  </si>
  <si>
    <t>16.</t>
  </si>
  <si>
    <t>R0028</t>
  </si>
  <si>
    <t>17.</t>
  </si>
  <si>
    <t>R0029</t>
  </si>
  <si>
    <t>Usluge pri registraciji prijevoznih sredstava</t>
  </si>
  <si>
    <t>18.</t>
  </si>
  <si>
    <t>R0030</t>
  </si>
  <si>
    <t>Premije osiguranja prijevoznih sredstava</t>
  </si>
  <si>
    <t>PREDSTAVNIČKA I IZVRŠNA TIJELA</t>
  </si>
  <si>
    <t>Gradsko vijeće</t>
  </si>
  <si>
    <t>R0031</t>
  </si>
  <si>
    <t>Uredski materijal</t>
  </si>
  <si>
    <t>19.</t>
  </si>
  <si>
    <t>Toneri</t>
  </si>
  <si>
    <t>20.</t>
  </si>
  <si>
    <t>Fotokopirni papir</t>
  </si>
  <si>
    <t>21.</t>
  </si>
  <si>
    <t>Ostale uredske potrepštine</t>
  </si>
  <si>
    <t>R0032</t>
  </si>
  <si>
    <t xml:space="preserve">Grafičke i tiskarske usluge, usluge kopiranja i uvezivanja </t>
  </si>
  <si>
    <t>22.</t>
  </si>
  <si>
    <t>Tiskarske usluge</t>
  </si>
  <si>
    <t>23.</t>
  </si>
  <si>
    <t>Usluge objave oglasa u novinama</t>
  </si>
  <si>
    <t>Ostale nespomenute usluge</t>
  </si>
  <si>
    <t>24.</t>
  </si>
  <si>
    <t>Izrada cerada za štandove</t>
  </si>
  <si>
    <t>25.</t>
  </si>
  <si>
    <t>26.</t>
  </si>
  <si>
    <t>Usluge prijevoza -najma autobusa</t>
  </si>
  <si>
    <t>27.</t>
  </si>
  <si>
    <t>Namirnice</t>
  </si>
  <si>
    <t>28.</t>
  </si>
  <si>
    <t>Ukrasne vrećice</t>
  </si>
  <si>
    <t>29.</t>
  </si>
  <si>
    <t>Najam mobilnih WC-a</t>
  </si>
  <si>
    <t>30.</t>
  </si>
  <si>
    <t>Najam šatora</t>
  </si>
  <si>
    <t>31.</t>
  </si>
  <si>
    <t>Najam razglasa</t>
  </si>
  <si>
    <t>Ostali rashodi</t>
  </si>
  <si>
    <t>Reprezentacija</t>
  </si>
  <si>
    <t>32.</t>
  </si>
  <si>
    <t>Nabava bezalkoholnih pića</t>
  </si>
  <si>
    <t>33.</t>
  </si>
  <si>
    <t>Nabava narezaka</t>
  </si>
  <si>
    <t>34.</t>
  </si>
  <si>
    <t>Pekarski proizvodi</t>
  </si>
  <si>
    <t>35.</t>
  </si>
  <si>
    <t>Nabava ostalih prehrambenih proizvoda</t>
  </si>
  <si>
    <t>36.</t>
  </si>
  <si>
    <t>Usluge restorana</t>
  </si>
  <si>
    <t>37.</t>
  </si>
  <si>
    <t>Usluge posluživanja toplih napitaka</t>
  </si>
  <si>
    <t>38.</t>
  </si>
  <si>
    <t>Usluge trgovine na malo</t>
  </si>
  <si>
    <t>39.</t>
  </si>
  <si>
    <t>Usluge posluživanja obroka</t>
  </si>
  <si>
    <t>40.</t>
  </si>
  <si>
    <t>Usluge pripremanja obroka</t>
  </si>
  <si>
    <t>41.</t>
  </si>
  <si>
    <t>Usluge dostavljanja pripremljene hrane (catering)</t>
  </si>
  <si>
    <t>42.</t>
  </si>
  <si>
    <t>Rashodi protokola (vijenci, cvijeće, svijeće i sl.)</t>
  </si>
  <si>
    <t>43.</t>
  </si>
  <si>
    <t>44.</t>
  </si>
  <si>
    <t>45.</t>
  </si>
  <si>
    <t>46.</t>
  </si>
  <si>
    <t>UPRAVNI ODJEL ZA GOSPODARSTVO I FINANCIJE</t>
  </si>
  <si>
    <t>47.</t>
  </si>
  <si>
    <t>R0079</t>
  </si>
  <si>
    <t>Seminari, savjetovanja i simpoziji</t>
  </si>
  <si>
    <t>48.</t>
  </si>
  <si>
    <t>Tečajevi i stručni ispiti</t>
  </si>
  <si>
    <t>R0080</t>
  </si>
  <si>
    <t xml:space="preserve">Uredski materijal </t>
  </si>
  <si>
    <t>49.</t>
  </si>
  <si>
    <t>50.</t>
  </si>
  <si>
    <t>51.</t>
  </si>
  <si>
    <t>52.</t>
  </si>
  <si>
    <t>R0081</t>
  </si>
  <si>
    <t>53.</t>
  </si>
  <si>
    <t>R0082</t>
  </si>
  <si>
    <t>54.</t>
  </si>
  <si>
    <t>R0083</t>
  </si>
  <si>
    <t>55.</t>
  </si>
  <si>
    <t>56.</t>
  </si>
  <si>
    <t xml:space="preserve">Održavanje računala i računalnih programa - </t>
  </si>
  <si>
    <t>57.</t>
  </si>
  <si>
    <t>58.</t>
  </si>
  <si>
    <t>59.</t>
  </si>
  <si>
    <t>Sajam obrtništva i poduzetništva - Usluge tiskanja</t>
  </si>
  <si>
    <t>60.</t>
  </si>
  <si>
    <t>61.</t>
  </si>
  <si>
    <t>Sajam obrtništva i poduzetništva - najam šatora</t>
  </si>
  <si>
    <t>UPRAV.ODJEL ZA PROST.UREĐENJE,ZAŠT.OKOLIŠA,KOM.I STAM.GOSPODARSTVO</t>
  </si>
  <si>
    <t>62.</t>
  </si>
  <si>
    <t>R0108</t>
  </si>
  <si>
    <t>63.</t>
  </si>
  <si>
    <t>R0110</t>
  </si>
  <si>
    <t>64.</t>
  </si>
  <si>
    <t>65.</t>
  </si>
  <si>
    <t>66.</t>
  </si>
  <si>
    <t>67.</t>
  </si>
  <si>
    <t>R0111</t>
  </si>
  <si>
    <t>68.</t>
  </si>
  <si>
    <t>69.</t>
  </si>
  <si>
    <t>70.</t>
  </si>
  <si>
    <t>71.</t>
  </si>
  <si>
    <t>Veterinarske usluge-Nadzor na sajmištu</t>
  </si>
  <si>
    <t>72.</t>
  </si>
  <si>
    <t>Grafičke i tiskarske usluge, usluge kopiranja</t>
  </si>
  <si>
    <t>73.</t>
  </si>
  <si>
    <t>74.</t>
  </si>
  <si>
    <t>Nabava opreme</t>
  </si>
  <si>
    <t>75.</t>
  </si>
  <si>
    <t>Nabava računala</t>
  </si>
  <si>
    <t>76.</t>
  </si>
  <si>
    <t>77.</t>
  </si>
  <si>
    <t>R0119</t>
  </si>
  <si>
    <t>Uredska oprema</t>
  </si>
  <si>
    <t>GRADNJA OBJEKATA I UREĐAJA KOMUNALNE INFRASTRUKTURE</t>
  </si>
  <si>
    <t>Izrada prostornih i urbanističkih planova i projekata</t>
  </si>
  <si>
    <t>78.</t>
  </si>
  <si>
    <t>Geodetsko-katastarske usluge</t>
  </si>
  <si>
    <t>79.</t>
  </si>
  <si>
    <t>Izrada PGP</t>
  </si>
  <si>
    <t>81.</t>
  </si>
  <si>
    <t>otvoreni postupak - ugovor</t>
  </si>
  <si>
    <t>84.</t>
  </si>
  <si>
    <t>Nadzor nad izgradnjom nogostupa na području grada</t>
  </si>
  <si>
    <t>Projektiranje nogostupa na području grada</t>
  </si>
  <si>
    <t>Parkirališta</t>
  </si>
  <si>
    <t>86.</t>
  </si>
  <si>
    <t>R0198</t>
  </si>
  <si>
    <t>NERAZVRSTANE CESTE - IZGRADNJA,REKONSTRUKCIJA, PROJEKTIRANJE</t>
  </si>
  <si>
    <t>87.</t>
  </si>
  <si>
    <t>R0199</t>
  </si>
  <si>
    <t>Asfaltiranje i rekonstrukcija ulica na području grada</t>
  </si>
  <si>
    <t>88.</t>
  </si>
  <si>
    <t>R0200</t>
  </si>
  <si>
    <t>Nadzor nad asfaltiranjem i rekonstrukcijom cesta</t>
  </si>
  <si>
    <t>R0201</t>
  </si>
  <si>
    <t>Izrada projektne dokumentacije za nerazvrstane ceste</t>
  </si>
  <si>
    <t>89.</t>
  </si>
  <si>
    <t>90.</t>
  </si>
  <si>
    <t>Javna rasvjeta</t>
  </si>
  <si>
    <t>98.</t>
  </si>
  <si>
    <t>Rekonstrukcija javne rasvjete radi uštede električne energije</t>
  </si>
  <si>
    <t>99.</t>
  </si>
  <si>
    <t>R0203</t>
  </si>
  <si>
    <t>Rekonstrukcija trafo stanica na području grada</t>
  </si>
  <si>
    <t>101.</t>
  </si>
  <si>
    <t>R0128</t>
  </si>
  <si>
    <t xml:space="preserve">Nabava kamiona </t>
  </si>
  <si>
    <t>Razvoj poduzetničke zone</t>
  </si>
  <si>
    <t>102.</t>
  </si>
  <si>
    <t>103.</t>
  </si>
  <si>
    <t>Nadzor nad izgradnjom prometnica</t>
  </si>
  <si>
    <t>Izgradnja inf. u poduzetničkoj zoni</t>
  </si>
  <si>
    <t>105.</t>
  </si>
  <si>
    <t>Projektiranje u poduzetničkoj zoni</t>
  </si>
  <si>
    <t>ODRŽAVANJE GRAĐEVINA U VLASNIŠTVU GRADA</t>
  </si>
  <si>
    <t>106.</t>
  </si>
  <si>
    <t>Materijal i dijelovi za tekuće i investicijsko održavanje građevinskih objekata</t>
  </si>
  <si>
    <t>Usluge tekućeg i investicijskog održavanja građevinskih objekata</t>
  </si>
  <si>
    <t>107.</t>
  </si>
  <si>
    <t>Elektroinstalacijski radovi</t>
  </si>
  <si>
    <t>Usluge čišćenja</t>
  </si>
  <si>
    <t>109.</t>
  </si>
  <si>
    <t>Limarski radovi</t>
  </si>
  <si>
    <t>110.</t>
  </si>
  <si>
    <t>Adaptacija kotlovnice (zgrada J. Zorića 1)</t>
  </si>
  <si>
    <t>111.</t>
  </si>
  <si>
    <t>Soboslikarski radovi</t>
  </si>
  <si>
    <t>112.</t>
  </si>
  <si>
    <t>Sanacijski radovi</t>
  </si>
  <si>
    <t>113.</t>
  </si>
  <si>
    <t>Završni građevinski radovi</t>
  </si>
  <si>
    <t>115.</t>
  </si>
  <si>
    <t>Održavanje Doma HV</t>
  </si>
  <si>
    <t>Održavanje gradske kleti</t>
  </si>
  <si>
    <t>118.</t>
  </si>
  <si>
    <t>Projekt adaptacije zgrade doma HV</t>
  </si>
  <si>
    <t>Adaptacija zgrade doma HV</t>
  </si>
  <si>
    <t>119.</t>
  </si>
  <si>
    <t>120.</t>
  </si>
  <si>
    <t>121.</t>
  </si>
  <si>
    <t>ODRŽAVANJE DOMOVA</t>
  </si>
  <si>
    <t>123.</t>
  </si>
  <si>
    <t>Dom u Prozorju</t>
  </si>
  <si>
    <t>UPRAVNI ODJEL ZA DRUŠTVENE DJELATNOSTI</t>
  </si>
  <si>
    <t>124.</t>
  </si>
  <si>
    <t>R0232</t>
  </si>
  <si>
    <t>125.</t>
  </si>
  <si>
    <t>126.</t>
  </si>
  <si>
    <t>127.</t>
  </si>
  <si>
    <t>128.</t>
  </si>
  <si>
    <t>129.</t>
  </si>
  <si>
    <t>130.</t>
  </si>
  <si>
    <t>131.</t>
  </si>
  <si>
    <t>Sanacija zgrada dječjih vrtića u vlasništvu grada</t>
  </si>
  <si>
    <t>132.</t>
  </si>
  <si>
    <t>133.</t>
  </si>
  <si>
    <t>Dogradnja i rekonstrukcija dječjeg vrtića</t>
  </si>
  <si>
    <t>KULTURNI CENTAR ZA POSJETITELJE</t>
  </si>
  <si>
    <t>ZAŠTITA I SPAŠAVANJE</t>
  </si>
  <si>
    <t>136.</t>
  </si>
  <si>
    <t>137.</t>
  </si>
  <si>
    <t>Izrada plana</t>
  </si>
  <si>
    <t>UPRAVNI ODJEL ZA POSLOVE GRADSKOG VIJEĆA I GRADONAČELNIKA</t>
  </si>
  <si>
    <t>139.</t>
  </si>
  <si>
    <t>140.</t>
  </si>
  <si>
    <t>141.</t>
  </si>
  <si>
    <t>142.</t>
  </si>
  <si>
    <t>143.</t>
  </si>
  <si>
    <t>144.</t>
  </si>
  <si>
    <t>Materijal i sredstva za čišćenje i održavanje</t>
  </si>
  <si>
    <t>145.</t>
  </si>
  <si>
    <t>Materijal za higijenske potrebe i njegu</t>
  </si>
  <si>
    <t>146.</t>
  </si>
  <si>
    <t>147.</t>
  </si>
  <si>
    <t>148.</t>
  </si>
  <si>
    <t>149.</t>
  </si>
  <si>
    <t>Poštarina (pisma, tiskanice i sl.)</t>
  </si>
  <si>
    <t>Pregovarački postupak - ugovor</t>
  </si>
  <si>
    <t>151.</t>
  </si>
  <si>
    <t>R0523</t>
  </si>
  <si>
    <t>Usluge servisa za čišćenje</t>
  </si>
  <si>
    <t>152.</t>
  </si>
  <si>
    <t>R0524</t>
  </si>
  <si>
    <t>Premije osiguranja zaposlenih</t>
  </si>
  <si>
    <t>153.</t>
  </si>
  <si>
    <t>R0525</t>
  </si>
  <si>
    <t>Javnobilježničke pristojbe</t>
  </si>
  <si>
    <t>154.</t>
  </si>
  <si>
    <t>R0526</t>
  </si>
  <si>
    <t>155.</t>
  </si>
  <si>
    <t>R0527</t>
  </si>
  <si>
    <t>156.</t>
  </si>
  <si>
    <t>Etažiranje zgrada</t>
  </si>
  <si>
    <t>157.</t>
  </si>
  <si>
    <t>R0528</t>
  </si>
  <si>
    <t>Usluge vještačenja</t>
  </si>
  <si>
    <t>158.</t>
  </si>
  <si>
    <t>Usluge odvjetnika i pravnog savjetovanja</t>
  </si>
  <si>
    <t>SVEUKUPNO ZA NABAVU U 2012.  :</t>
  </si>
  <si>
    <t>PL. POČ. NAB.*</t>
  </si>
  <si>
    <t>PL. TRAJ. UG.**</t>
  </si>
  <si>
    <t>* Planirani početak nabave</t>
  </si>
  <si>
    <t>** Planirano trajanje ugovora</t>
  </si>
  <si>
    <t>EVID. BR.</t>
  </si>
  <si>
    <t>Usluge tekućeg i investicijskog održavanja vozila</t>
  </si>
  <si>
    <t>Troškovi Dana Grada</t>
  </si>
  <si>
    <t>Razglas</t>
  </si>
  <si>
    <t>Aranžiranje prostora</t>
  </si>
  <si>
    <t>Priznanja, pozivnice, program</t>
  </si>
  <si>
    <t>Snimanje i izrada fotografija</t>
  </si>
  <si>
    <t>Sajam cvijeća</t>
  </si>
  <si>
    <t>Prijevoz štandova</t>
  </si>
  <si>
    <t>Najam stolova i stolica</t>
  </si>
  <si>
    <t>Plakati</t>
  </si>
  <si>
    <t>R0087</t>
  </si>
  <si>
    <t>pregovarački postupak - ugovor</t>
  </si>
  <si>
    <t>JN-1/2012</t>
  </si>
  <si>
    <t xml:space="preserve">Razglas </t>
  </si>
  <si>
    <t>R0101</t>
  </si>
  <si>
    <t>Izgradnja i rekonstrukcija nogostupa na području grada</t>
  </si>
  <si>
    <t>R0102</t>
  </si>
  <si>
    <t>JN-2/2012</t>
  </si>
  <si>
    <t>R0103</t>
  </si>
  <si>
    <t>R0104</t>
  </si>
  <si>
    <t>JN-3/2012</t>
  </si>
  <si>
    <t>R0105</t>
  </si>
  <si>
    <t>JN-4/2012</t>
  </si>
  <si>
    <t>Domjanićeva ulica do Osječke ulice</t>
  </si>
  <si>
    <t>Huzanićeva ulica I. etapa</t>
  </si>
  <si>
    <t>Kopčevečka ulica</t>
  </si>
  <si>
    <t>Ul. I.G. Kovačića</t>
  </si>
  <si>
    <t>Zagrebačka ulica</t>
  </si>
  <si>
    <t>Projektiranje parkirališta</t>
  </si>
  <si>
    <t>Izrada projektne dokumentacije za parkiralište u Ul. M. Krleže</t>
  </si>
  <si>
    <t>Izgradnja parkirališta u ul. M. Krleže i Ul. Biskupa A. Kažotića</t>
  </si>
  <si>
    <t>Izrada projektne dokumentacije za parkiralište u Ul. biskupa A. Kažotića</t>
  </si>
  <si>
    <t>Izrada glavnog projekta obilaznice Rimski put - Oborovska ul.</t>
  </si>
  <si>
    <t>Izrada projektne dokumentacije za odvojak Ul. D. Domjanića</t>
  </si>
  <si>
    <t>ožujak, 2012.          do  1 godina</t>
  </si>
  <si>
    <t>JN-5/2012</t>
  </si>
  <si>
    <t>veljača, 2012.          do  1 godina</t>
  </si>
  <si>
    <t>Zaštita okoliša</t>
  </si>
  <si>
    <t>Izrada projektne dokumentacije za reciklažno dvorište na novom sajmu</t>
  </si>
  <si>
    <t>R0121</t>
  </si>
  <si>
    <t>Uređenje reciklažnog dvorišta na novom sajmu</t>
  </si>
  <si>
    <t>R0120</t>
  </si>
  <si>
    <t>Nabava kamiona za otpad</t>
  </si>
  <si>
    <t>lipanj, 2012.             do  5 godina</t>
  </si>
  <si>
    <t>JN-6/2012</t>
  </si>
  <si>
    <t>JN-7/2012</t>
  </si>
  <si>
    <t>Nabava opreme za reciklažno dvorište na novom sajmu</t>
  </si>
  <si>
    <t>Izgradnja prometnica u poduzetničkoj zoni</t>
  </si>
  <si>
    <t>R0124</t>
  </si>
  <si>
    <t>R0204</t>
  </si>
  <si>
    <t>Strateško upravljanje gradom</t>
  </si>
  <si>
    <t>R0127</t>
  </si>
  <si>
    <t>R0125</t>
  </si>
  <si>
    <t>R0126</t>
  </si>
  <si>
    <t>R0221</t>
  </si>
  <si>
    <t>R0222</t>
  </si>
  <si>
    <t>Održavanje zgrade Kulturnog centra</t>
  </si>
  <si>
    <t>R0226</t>
  </si>
  <si>
    <t>R0227</t>
  </si>
  <si>
    <t>IZGRADNJA VODOVODNE MREŽE</t>
  </si>
  <si>
    <t>Vodovodna mreža - ulica Vlade Gotovca</t>
  </si>
  <si>
    <t>Vodovodna mreža - Čulinečka ulica</t>
  </si>
  <si>
    <t>Vodovodna mreža - Ulica Kraljevina</t>
  </si>
  <si>
    <t>Vodovodna mreža - Ulica Jasinje</t>
  </si>
  <si>
    <t>Vodovodna mreža - Graberska ulica</t>
  </si>
  <si>
    <t>Vodovodna mreža - Ulica Vrhovec</t>
  </si>
  <si>
    <t>Vodovodna mreža - Ulica Podolje</t>
  </si>
  <si>
    <t>ODRŽAVANJE VODOVODNE MREŽE</t>
  </si>
  <si>
    <t>Održavanje vodovodne mreže</t>
  </si>
  <si>
    <t>IZGRADNJA ODVODNJE</t>
  </si>
  <si>
    <t>R0228</t>
  </si>
  <si>
    <t>Odvodnja - ulica Martinski vijenac, Ferenčakova ulica, odvojak Dubravkin put, Osječka ulica</t>
  </si>
  <si>
    <t>Most (propust) u Omladinskoj ulici u Ostrni</t>
  </si>
  <si>
    <t>Izgradnja spojne ulice Sportska - Domobranska I Etapa (premoštenje kanala)</t>
  </si>
  <si>
    <t>Propust na kanalu Puhovec</t>
  </si>
  <si>
    <t>Zacjevljenje kanala Puhovec</t>
  </si>
  <si>
    <t>Održavanje odvodnje</t>
  </si>
  <si>
    <t>ODRŽAVANJE ODVODNJE</t>
  </si>
  <si>
    <t>R0529</t>
  </si>
  <si>
    <t>R0533</t>
  </si>
  <si>
    <t>82.</t>
  </si>
  <si>
    <t>83.</t>
  </si>
  <si>
    <t>85.</t>
  </si>
  <si>
    <t>91.</t>
  </si>
  <si>
    <t>92.</t>
  </si>
  <si>
    <t>93.</t>
  </si>
  <si>
    <t>94.</t>
  </si>
  <si>
    <t>95.</t>
  </si>
  <si>
    <t>96.</t>
  </si>
  <si>
    <t>97.</t>
  </si>
  <si>
    <t>100.</t>
  </si>
  <si>
    <t>108.</t>
  </si>
  <si>
    <t>114.</t>
  </si>
  <si>
    <t>122.</t>
  </si>
  <si>
    <t>134.</t>
  </si>
  <si>
    <t>135.</t>
  </si>
  <si>
    <t>138.</t>
  </si>
  <si>
    <t>159.</t>
  </si>
  <si>
    <t>160.</t>
  </si>
  <si>
    <t>161.</t>
  </si>
  <si>
    <t>162.</t>
  </si>
  <si>
    <t>163.</t>
  </si>
  <si>
    <t>164.</t>
  </si>
  <si>
    <t>165.</t>
  </si>
  <si>
    <t>JN-8/2012</t>
  </si>
  <si>
    <t>JN-9/2012</t>
  </si>
  <si>
    <t>JN-10/2012</t>
  </si>
  <si>
    <t>JN-11/2012</t>
  </si>
  <si>
    <t>JN-12/2012</t>
  </si>
  <si>
    <t>JN-13/2012</t>
  </si>
  <si>
    <t>JN-14/2012</t>
  </si>
  <si>
    <t>JN-15/2012</t>
  </si>
  <si>
    <t xml:space="preserve">POZ. </t>
  </si>
  <si>
    <t>PRORAČ.</t>
  </si>
  <si>
    <t>Urbanistički, prostorni i detaljni planovi</t>
  </si>
  <si>
    <t>Izmjena PPUGDS</t>
  </si>
  <si>
    <t>Izmjena i dopuna DPU Zone Centar</t>
  </si>
  <si>
    <t>Izrada UPU-a</t>
  </si>
  <si>
    <t>R0106</t>
  </si>
  <si>
    <t>R0109</t>
  </si>
  <si>
    <t>Nadzor</t>
  </si>
  <si>
    <t>Izrada  projektne dokumentacije za  dječji vrtić</t>
  </si>
  <si>
    <t>Nabava računala i računalne opreme</t>
  </si>
  <si>
    <t>Nabava kat. podloga, skeniranje podloga za izmjenu prostornih planova</t>
  </si>
  <si>
    <t>80.</t>
  </si>
  <si>
    <t>116.</t>
  </si>
  <si>
    <t>117.</t>
  </si>
  <si>
    <t>166.</t>
  </si>
  <si>
    <t>167.</t>
  </si>
  <si>
    <t>168.</t>
  </si>
  <si>
    <t>169.</t>
  </si>
  <si>
    <t>170.</t>
  </si>
  <si>
    <t>rujan, 2012.                do 1 godina</t>
  </si>
  <si>
    <t>ožujak, 2012.             do 1 godina</t>
  </si>
  <si>
    <t>siječanj, 2012.          1  godina</t>
  </si>
  <si>
    <t xml:space="preserve"> REDOVNA DJELATNOST ODJELA</t>
  </si>
  <si>
    <t>Pokazna vježba "Potres"</t>
  </si>
  <si>
    <t>R0020</t>
  </si>
  <si>
    <t>R0033</t>
  </si>
  <si>
    <t>R0057</t>
  </si>
  <si>
    <t>R0058</t>
  </si>
  <si>
    <t>R0060</t>
  </si>
  <si>
    <t>R0061</t>
  </si>
  <si>
    <t>R0062</t>
  </si>
  <si>
    <t>R0084</t>
  </si>
  <si>
    <t>R0088</t>
  </si>
  <si>
    <t>R0094</t>
  </si>
  <si>
    <t>R0096</t>
  </si>
  <si>
    <t>R0100</t>
  </si>
  <si>
    <t>R0123</t>
  </si>
  <si>
    <t>R0188</t>
  </si>
  <si>
    <t>R0189</t>
  </si>
  <si>
    <t>R0191</t>
  </si>
  <si>
    <t>R0205</t>
  </si>
  <si>
    <t>R0206</t>
  </si>
  <si>
    <t>R0207</t>
  </si>
  <si>
    <t>R0223</t>
  </si>
  <si>
    <t>R0224</t>
  </si>
  <si>
    <t>R0225</t>
  </si>
  <si>
    <t>R0229</t>
  </si>
  <si>
    <t>R0230</t>
  </si>
  <si>
    <t>R0231</t>
  </si>
  <si>
    <t>R0244</t>
  </si>
  <si>
    <t>R0245</t>
  </si>
  <si>
    <t>R0246</t>
  </si>
  <si>
    <t>R0247</t>
  </si>
  <si>
    <t>R0269</t>
  </si>
  <si>
    <t>R0270</t>
  </si>
  <si>
    <t>R0274</t>
  </si>
  <si>
    <t>R0275</t>
  </si>
  <si>
    <t>R0364</t>
  </si>
  <si>
    <t>R0512</t>
  </si>
  <si>
    <t>R0513</t>
  </si>
  <si>
    <t>R0514</t>
  </si>
  <si>
    <t>R0515</t>
  </si>
  <si>
    <t>R0516</t>
  </si>
  <si>
    <t>R0517</t>
  </si>
  <si>
    <t>R0518</t>
  </si>
  <si>
    <t>R0519</t>
  </si>
  <si>
    <t>R0520</t>
  </si>
  <si>
    <t>R0531</t>
  </si>
  <si>
    <t>171.</t>
  </si>
  <si>
    <t>Nogostupi</t>
  </si>
  <si>
    <t xml:space="preserve">            PLAN NABAVE GRADA DUGOG SELA  ZA 2012. GODINU</t>
  </si>
  <si>
    <t xml:space="preserve">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</si>
</sst>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1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7" fillId="2" borderId="4" xfId="0" applyFont="1" applyFill="1" applyBorder="1"/>
    <xf numFmtId="0" fontId="8" fillId="2" borderId="4" xfId="0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3" borderId="1" xfId="0" applyFont="1" applyFill="1" applyBorder="1"/>
    <xf numFmtId="0" fontId="10" fillId="3" borderId="5" xfId="0" applyFont="1" applyFill="1" applyBorder="1" applyAlignment="1">
      <alignment wrapText="1"/>
    </xf>
    <xf numFmtId="4" fontId="10" fillId="3" borderId="5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9" fillId="3" borderId="7" xfId="0" applyFont="1" applyFill="1" applyBorder="1"/>
    <xf numFmtId="0" fontId="10" fillId="3" borderId="0" xfId="0" applyFont="1" applyFill="1" applyBorder="1" applyAlignment="1">
      <alignment wrapText="1"/>
    </xf>
    <xf numFmtId="4" fontId="10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9" fillId="3" borderId="3" xfId="0" applyFont="1" applyFill="1" applyBorder="1"/>
    <xf numFmtId="0" fontId="10" fillId="3" borderId="9" xfId="0" applyFont="1" applyFill="1" applyBorder="1" applyAlignment="1">
      <alignment wrapText="1"/>
    </xf>
    <xf numFmtId="4" fontId="11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11" fillId="3" borderId="9" xfId="0" applyNumberFormat="1" applyFont="1" applyFill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4" fontId="2" fillId="0" borderId="11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10" fillId="4" borderId="0" xfId="0" applyFont="1" applyFill="1" applyAlignment="1">
      <alignment wrapText="1"/>
    </xf>
    <xf numFmtId="4" fontId="10" fillId="4" borderId="13" xfId="0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4" fontId="10" fillId="4" borderId="0" xfId="0" applyNumberFormat="1" applyFont="1" applyFill="1" applyAlignment="1">
      <alignment horizontal="center"/>
    </xf>
    <xf numFmtId="4" fontId="10" fillId="4" borderId="0" xfId="0" applyNumberFormat="1" applyFont="1" applyFill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4" fontId="8" fillId="0" borderId="11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wrapText="1"/>
    </xf>
    <xf numFmtId="4" fontId="12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4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0" fontId="2" fillId="4" borderId="11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4" fontId="10" fillId="4" borderId="11" xfId="0" applyNumberFormat="1" applyFont="1" applyFill="1" applyBorder="1" applyAlignment="1">
      <alignment horizontal="center"/>
    </xf>
    <xf numFmtId="4" fontId="11" fillId="4" borderId="11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center" wrapText="1"/>
    </xf>
    <xf numFmtId="0" fontId="2" fillId="3" borderId="3" xfId="0" applyFont="1" applyFill="1" applyBorder="1"/>
    <xf numFmtId="4" fontId="10" fillId="3" borderId="9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2" fillId="0" borderId="4" xfId="0" applyFont="1" applyBorder="1" applyAlignment="1">
      <alignment wrapText="1"/>
    </xf>
    <xf numFmtId="4" fontId="2" fillId="0" borderId="11" xfId="0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3" fontId="12" fillId="0" borderId="11" xfId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2" fillId="3" borderId="1" xfId="0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4" fontId="13" fillId="3" borderId="10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4" fontId="2" fillId="0" borderId="11" xfId="0" applyNumberFormat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2" fillId="4" borderId="11" xfId="0" applyFont="1" applyFill="1" applyBorder="1"/>
    <xf numFmtId="0" fontId="10" fillId="4" borderId="14" xfId="0" applyFont="1" applyFill="1" applyBorder="1" applyAlignment="1">
      <alignment wrapText="1"/>
    </xf>
    <xf numFmtId="4" fontId="10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7" fillId="5" borderId="12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4" fontId="10" fillId="5" borderId="14" xfId="0" applyNumberFormat="1" applyFont="1" applyFill="1" applyBorder="1" applyAlignment="1">
      <alignment horizontal="center"/>
    </xf>
    <xf numFmtId="4" fontId="2" fillId="5" borderId="1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0" fontId="2" fillId="4" borderId="0" xfId="0" applyFont="1" applyFill="1" applyAlignment="1">
      <alignment horizontal="center" wrapText="1"/>
    </xf>
    <xf numFmtId="4" fontId="11" fillId="4" borderId="1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2" xfId="0" applyFont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/>
    </xf>
    <xf numFmtId="4" fontId="13" fillId="4" borderId="3" xfId="0" applyNumberFormat="1" applyFont="1" applyFill="1" applyBorder="1" applyAlignment="1">
      <alignment horizontal="center"/>
    </xf>
    <xf numFmtId="4" fontId="11" fillId="4" borderId="4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7" fillId="4" borderId="11" xfId="0" applyFont="1" applyFill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4" fillId="4" borderId="0" xfId="0" applyFont="1" applyFill="1" applyAlignment="1">
      <alignment wrapText="1"/>
    </xf>
    <xf numFmtId="0" fontId="10" fillId="4" borderId="12" xfId="0" applyFont="1" applyFill="1" applyBorder="1" applyAlignment="1">
      <alignment wrapText="1"/>
    </xf>
    <xf numFmtId="0" fontId="12" fillId="0" borderId="1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" fontId="15" fillId="4" borderId="0" xfId="0" applyNumberFormat="1" applyFont="1" applyFill="1" applyAlignment="1">
      <alignment horizontal="left"/>
    </xf>
    <xf numFmtId="4" fontId="14" fillId="4" borderId="0" xfId="0" applyNumberFormat="1" applyFont="1" applyFill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" fontId="11" fillId="4" borderId="2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4" fontId="11" fillId="4" borderId="4" xfId="0" applyNumberFormat="1" applyFont="1" applyFill="1" applyBorder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0" fontId="2" fillId="0" borderId="1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7" borderId="11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4" fontId="10" fillId="5" borderId="0" xfId="0" applyNumberFormat="1" applyFont="1" applyFill="1" applyAlignment="1">
      <alignment horizontal="center"/>
    </xf>
    <xf numFmtId="0" fontId="11" fillId="5" borderId="9" xfId="0" applyFont="1" applyFill="1" applyBorder="1" applyAlignment="1">
      <alignment horizontal="center"/>
    </xf>
    <xf numFmtId="4" fontId="11" fillId="5" borderId="10" xfId="0" applyNumberFormat="1" applyFont="1" applyFill="1" applyBorder="1" applyAlignment="1">
      <alignment horizontal="center" wrapText="1"/>
    </xf>
    <xf numFmtId="4" fontId="2" fillId="7" borderId="11" xfId="0" applyNumberFormat="1" applyFont="1" applyFill="1" applyBorder="1" applyAlignment="1">
      <alignment horizontal="center"/>
    </xf>
    <xf numFmtId="4" fontId="2" fillId="7" borderId="2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14" fillId="3" borderId="14" xfId="0" applyFont="1" applyFill="1" applyBorder="1" applyAlignment="1">
      <alignment wrapText="1"/>
    </xf>
    <xf numFmtId="4" fontId="10" fillId="3" borderId="14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4" fontId="11" fillId="3" borderId="11" xfId="0" applyNumberFormat="1" applyFont="1" applyFill="1" applyBorder="1" applyAlignment="1">
      <alignment horizontal="center" wrapText="1"/>
    </xf>
    <xf numFmtId="43" fontId="2" fillId="0" borderId="11" xfId="1" applyNumberFormat="1" applyFont="1" applyBorder="1" applyAlignment="1">
      <alignment wrapText="1"/>
    </xf>
    <xf numFmtId="4" fontId="11" fillId="4" borderId="13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2" fillId="4" borderId="0" xfId="0" applyFont="1" applyFill="1" applyAlignment="1">
      <alignment wrapText="1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3" fontId="10" fillId="4" borderId="6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12" xfId="0" applyFont="1" applyFill="1" applyBorder="1" applyAlignment="1">
      <alignment wrapText="1"/>
    </xf>
    <xf numFmtId="0" fontId="2" fillId="5" borderId="14" xfId="0" applyFont="1" applyFill="1" applyBorder="1" applyAlignment="1">
      <alignment wrapText="1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" fontId="11" fillId="5" borderId="13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wrapText="1"/>
    </xf>
    <xf numFmtId="0" fontId="10" fillId="3" borderId="14" xfId="0" applyFont="1" applyFill="1" applyBorder="1" applyAlignment="1">
      <alignment wrapText="1"/>
    </xf>
    <xf numFmtId="4" fontId="11" fillId="3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 applyBorder="1" applyAlignment="1">
      <alignment wrapText="1"/>
    </xf>
    <xf numFmtId="4" fontId="7" fillId="0" borderId="0" xfId="0" applyNumberFormat="1" applyFont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6" borderId="0" xfId="0" applyFill="1"/>
    <xf numFmtId="0" fontId="12" fillId="0" borderId="14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4" fontId="2" fillId="0" borderId="14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1" xfId="0" applyFont="1" applyFill="1" applyBorder="1"/>
    <xf numFmtId="0" fontId="2" fillId="6" borderId="11" xfId="0" applyFont="1" applyFill="1" applyBorder="1" applyAlignment="1">
      <alignment wrapText="1"/>
    </xf>
    <xf numFmtId="0" fontId="2" fillId="6" borderId="12" xfId="0" applyFont="1" applyFill="1" applyBorder="1" applyAlignment="1">
      <alignment wrapText="1"/>
    </xf>
    <xf numFmtId="4" fontId="7" fillId="3" borderId="0" xfId="0" applyNumberFormat="1" applyFont="1" applyFill="1" applyBorder="1" applyAlignment="1">
      <alignment horizontal="center"/>
    </xf>
    <xf numFmtId="4" fontId="10" fillId="3" borderId="10" xfId="0" applyNumberFormat="1" applyFont="1" applyFill="1" applyBorder="1" applyAlignment="1">
      <alignment horizontal="center"/>
    </xf>
    <xf numFmtId="4" fontId="16" fillId="4" borderId="2" xfId="0" applyNumberFormat="1" applyFont="1" applyFill="1" applyBorder="1" applyAlignment="1">
      <alignment horizontal="center" wrapText="1"/>
    </xf>
    <xf numFmtId="0" fontId="7" fillId="0" borderId="11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12" fillId="0" borderId="2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wrapText="1"/>
    </xf>
    <xf numFmtId="0" fontId="2" fillId="4" borderId="14" xfId="0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 wrapText="1"/>
    </xf>
    <xf numFmtId="4" fontId="11" fillId="4" borderId="14" xfId="0" applyNumberFormat="1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4" fontId="8" fillId="0" borderId="4" xfId="0" applyNumberFormat="1" applyFont="1" applyBorder="1" applyAlignment="1">
      <alignment horizontal="center" wrapText="1"/>
    </xf>
    <xf numFmtId="0" fontId="7" fillId="4" borderId="12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wrapText="1"/>
    </xf>
    <xf numFmtId="0" fontId="12" fillId="7" borderId="2" xfId="0" applyFont="1" applyFill="1" applyBorder="1" applyAlignment="1">
      <alignment wrapText="1"/>
    </xf>
    <xf numFmtId="4" fontId="2" fillId="7" borderId="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4" fontId="2" fillId="7" borderId="4" xfId="0" applyNumberFormat="1" applyFont="1" applyFill="1" applyBorder="1" applyAlignment="1">
      <alignment horizontal="center"/>
    </xf>
    <xf numFmtId="43" fontId="2" fillId="0" borderId="4" xfId="1" applyNumberFormat="1" applyFont="1" applyBorder="1" applyAlignment="1">
      <alignment wrapText="1"/>
    </xf>
    <xf numFmtId="0" fontId="14" fillId="4" borderId="1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12" fillId="0" borderId="15" xfId="0" applyFont="1" applyBorder="1" applyAlignment="1">
      <alignment wrapText="1"/>
    </xf>
    <xf numFmtId="4" fontId="2" fillId="0" borderId="15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4" fontId="12" fillId="0" borderId="1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4" borderId="12" xfId="0" applyFont="1" applyFill="1" applyBorder="1"/>
    <xf numFmtId="4" fontId="11" fillId="4" borderId="11" xfId="0" applyNumberFormat="1" applyFont="1" applyFill="1" applyBorder="1" applyAlignment="1">
      <alignment horizontal="center" wrapText="1"/>
    </xf>
  </cellXfs>
  <cellStyles count="2">
    <cellStyle name="Obično" xfId="0" builtinId="0"/>
    <cellStyle name="Zarez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6"/>
  <sheetViews>
    <sheetView tabSelected="1" zoomScaleNormal="100" workbookViewId="0">
      <selection activeCell="A237" sqref="A237"/>
    </sheetView>
  </sheetViews>
  <sheetFormatPr defaultRowHeight="15"/>
  <cols>
    <col min="1" max="1" width="5.7109375" customWidth="1"/>
    <col min="2" max="2" width="9.28515625" customWidth="1"/>
    <col min="3" max="3" width="35.28515625" customWidth="1"/>
    <col min="4" max="4" width="16.140625" customWidth="1"/>
    <col min="5" max="5" width="13.7109375" customWidth="1"/>
    <col min="6" max="6" width="19.140625" customWidth="1"/>
    <col min="7" max="7" width="16.140625" customWidth="1"/>
    <col min="8" max="8" width="14" customWidth="1"/>
  </cols>
  <sheetData>
    <row r="1" spans="1:8">
      <c r="A1" s="191"/>
      <c r="B1" s="192"/>
      <c r="C1" s="193"/>
      <c r="D1" s="193"/>
      <c r="E1" s="194"/>
      <c r="F1" s="193" t="s">
        <v>488</v>
      </c>
      <c r="G1" s="193"/>
      <c r="H1" s="193"/>
    </row>
    <row r="2" spans="1:8">
      <c r="A2" s="191"/>
      <c r="B2" s="192"/>
      <c r="C2" s="193"/>
      <c r="D2" s="193"/>
      <c r="E2" s="194"/>
      <c r="F2" s="193"/>
      <c r="G2" s="193"/>
      <c r="H2" s="193"/>
    </row>
    <row r="3" spans="1:8" ht="19.5">
      <c r="A3" s="191"/>
      <c r="B3" s="193"/>
      <c r="C3" s="195" t="s">
        <v>487</v>
      </c>
      <c r="D3" s="193"/>
      <c r="E3" s="193"/>
      <c r="F3" s="194"/>
      <c r="G3" s="194"/>
      <c r="H3" s="193"/>
    </row>
    <row r="4" spans="1:8" ht="18">
      <c r="A4" s="191"/>
      <c r="B4" s="196"/>
      <c r="C4" s="193"/>
      <c r="D4" s="193"/>
      <c r="E4" s="194"/>
      <c r="F4" s="193"/>
      <c r="G4" s="193"/>
      <c r="H4" s="193"/>
    </row>
    <row r="5" spans="1:8">
      <c r="A5" s="1"/>
      <c r="D5" s="4"/>
      <c r="E5" s="3"/>
      <c r="F5" s="2"/>
      <c r="G5" s="2"/>
      <c r="H5" s="2"/>
    </row>
    <row r="6" spans="1:8">
      <c r="A6" s="5" t="s">
        <v>0</v>
      </c>
      <c r="B6" s="6" t="s">
        <v>416</v>
      </c>
      <c r="C6" s="6" t="s">
        <v>1</v>
      </c>
      <c r="D6" s="7" t="s">
        <v>2</v>
      </c>
      <c r="E6" s="8" t="s">
        <v>3</v>
      </c>
      <c r="F6" s="7" t="s">
        <v>4</v>
      </c>
      <c r="G6" s="174" t="s">
        <v>299</v>
      </c>
      <c r="H6" s="7" t="s">
        <v>303</v>
      </c>
    </row>
    <row r="7" spans="1:8">
      <c r="A7" s="9" t="s">
        <v>5</v>
      </c>
      <c r="B7" s="10" t="s">
        <v>417</v>
      </c>
      <c r="C7" s="10" t="s">
        <v>6</v>
      </c>
      <c r="D7" s="11" t="s">
        <v>7</v>
      </c>
      <c r="E7" s="12" t="s">
        <v>7</v>
      </c>
      <c r="F7" s="13" t="s">
        <v>8</v>
      </c>
      <c r="G7" s="13" t="s">
        <v>300</v>
      </c>
      <c r="H7" s="11" t="s">
        <v>8</v>
      </c>
    </row>
    <row r="8" spans="1:8" ht="15" customHeight="1">
      <c r="A8" s="14"/>
      <c r="B8" s="15"/>
      <c r="C8" s="15" t="s">
        <v>9</v>
      </c>
      <c r="D8" s="16"/>
      <c r="E8" s="17"/>
      <c r="F8" s="18"/>
      <c r="G8" s="18"/>
      <c r="H8" s="19"/>
    </row>
    <row r="9" spans="1:8" ht="15.75" customHeight="1">
      <c r="A9" s="20"/>
      <c r="B9" s="21"/>
      <c r="C9" s="21" t="s">
        <v>10</v>
      </c>
      <c r="D9" s="22"/>
      <c r="E9" s="187"/>
      <c r="F9" s="23"/>
      <c r="G9" s="23"/>
      <c r="H9" s="24"/>
    </row>
    <row r="10" spans="1:8" ht="12" customHeight="1">
      <c r="A10" s="25"/>
      <c r="B10" s="26"/>
      <c r="C10" s="26"/>
      <c r="D10" s="188">
        <f>D11+D12+D13+D14+D15+D16+D17+D18+D19</f>
        <v>133000</v>
      </c>
      <c r="E10" s="67">
        <f>D10/1.23</f>
        <v>108130.08130081301</v>
      </c>
      <c r="F10" s="28"/>
      <c r="G10" s="29"/>
      <c r="H10" s="27"/>
    </row>
    <row r="11" spans="1:8" ht="27.75" customHeight="1">
      <c r="A11" s="30" t="s">
        <v>11</v>
      </c>
      <c r="B11" s="31" t="s">
        <v>16</v>
      </c>
      <c r="C11" s="31" t="s">
        <v>12</v>
      </c>
      <c r="D11" s="32">
        <v>5000</v>
      </c>
      <c r="E11" s="33">
        <f>D11/1.23</f>
        <v>4065.040650406504</v>
      </c>
      <c r="F11" s="34"/>
      <c r="G11" s="34"/>
      <c r="H11" s="32"/>
    </row>
    <row r="12" spans="1:8" ht="14.25" customHeight="1">
      <c r="A12" s="30" t="s">
        <v>13</v>
      </c>
      <c r="B12" s="31" t="s">
        <v>21</v>
      </c>
      <c r="C12" s="31" t="s">
        <v>14</v>
      </c>
      <c r="D12" s="32">
        <v>5000</v>
      </c>
      <c r="E12" s="33">
        <f t="shared" ref="E12:E89" si="0">D12/1.23</f>
        <v>4065.040650406504</v>
      </c>
      <c r="F12" s="34"/>
      <c r="G12" s="35"/>
      <c r="H12" s="32"/>
    </row>
    <row r="13" spans="1:8" ht="15" customHeight="1">
      <c r="A13" s="30" t="s">
        <v>15</v>
      </c>
      <c r="B13" s="31" t="s">
        <v>24</v>
      </c>
      <c r="C13" s="31" t="s">
        <v>17</v>
      </c>
      <c r="D13" s="32">
        <v>10000</v>
      </c>
      <c r="E13" s="33">
        <f t="shared" si="0"/>
        <v>8130.0813008130081</v>
      </c>
      <c r="F13" s="34"/>
      <c r="G13" s="34"/>
      <c r="H13" s="32"/>
    </row>
    <row r="14" spans="1:8" ht="15.75" customHeight="1">
      <c r="A14" s="30" t="s">
        <v>18</v>
      </c>
      <c r="B14" s="31" t="s">
        <v>24</v>
      </c>
      <c r="C14" s="31" t="s">
        <v>19</v>
      </c>
      <c r="D14" s="32">
        <v>20000</v>
      </c>
      <c r="E14" s="33">
        <f t="shared" si="0"/>
        <v>16260.162601626016</v>
      </c>
      <c r="F14" s="34"/>
      <c r="G14" s="34"/>
      <c r="H14" s="32"/>
    </row>
    <row r="15" spans="1:8" ht="13.5" customHeight="1">
      <c r="A15" s="30" t="s">
        <v>20</v>
      </c>
      <c r="B15" s="31" t="s">
        <v>27</v>
      </c>
      <c r="C15" s="31" t="s">
        <v>22</v>
      </c>
      <c r="D15" s="32">
        <v>30000</v>
      </c>
      <c r="E15" s="33">
        <f t="shared" si="0"/>
        <v>24390.243902439026</v>
      </c>
      <c r="F15" s="34"/>
      <c r="G15" s="34"/>
      <c r="H15" s="32"/>
    </row>
    <row r="16" spans="1:8" ht="24" customHeight="1">
      <c r="A16" s="30" t="s">
        <v>23</v>
      </c>
      <c r="B16" s="31" t="s">
        <v>29</v>
      </c>
      <c r="C16" s="31" t="s">
        <v>25</v>
      </c>
      <c r="D16" s="32">
        <v>45000</v>
      </c>
      <c r="E16" s="33">
        <f t="shared" si="0"/>
        <v>36585.365853658535</v>
      </c>
      <c r="F16" s="34"/>
      <c r="G16" s="33"/>
      <c r="H16" s="32"/>
    </row>
    <row r="17" spans="1:8" ht="15" customHeight="1">
      <c r="A17" s="31" t="s">
        <v>26</v>
      </c>
      <c r="B17" s="31" t="s">
        <v>34</v>
      </c>
      <c r="C17" s="31" t="s">
        <v>30</v>
      </c>
      <c r="D17" s="32">
        <v>8000</v>
      </c>
      <c r="E17" s="33">
        <f t="shared" si="0"/>
        <v>6504.0650406504064</v>
      </c>
      <c r="F17" s="34"/>
      <c r="G17" s="34"/>
      <c r="H17" s="32"/>
    </row>
    <row r="18" spans="1:8" ht="15" customHeight="1">
      <c r="A18" s="31" t="s">
        <v>28</v>
      </c>
      <c r="B18" s="31" t="s">
        <v>37</v>
      </c>
      <c r="C18" s="31" t="s">
        <v>35</v>
      </c>
      <c r="D18" s="32">
        <v>5000</v>
      </c>
      <c r="E18" s="33">
        <f t="shared" si="0"/>
        <v>4065.040650406504</v>
      </c>
      <c r="F18" s="34"/>
      <c r="G18" s="34"/>
      <c r="H18" s="32"/>
    </row>
    <row r="19" spans="1:8" ht="12.75" customHeight="1">
      <c r="A19" s="31" t="s">
        <v>31</v>
      </c>
      <c r="B19" s="31" t="s">
        <v>441</v>
      </c>
      <c r="C19" s="31" t="s">
        <v>38</v>
      </c>
      <c r="D19" s="32">
        <v>5000</v>
      </c>
      <c r="E19" s="33">
        <f t="shared" si="0"/>
        <v>4065.040650406504</v>
      </c>
      <c r="F19" s="34"/>
      <c r="G19" s="34"/>
      <c r="H19" s="32"/>
    </row>
    <row r="20" spans="1:8" ht="15.75" customHeight="1">
      <c r="A20" s="37"/>
      <c r="B20" s="38"/>
      <c r="C20" s="38" t="s">
        <v>39</v>
      </c>
      <c r="D20" s="39">
        <v>86100</v>
      </c>
      <c r="E20" s="42">
        <f t="shared" si="0"/>
        <v>70000</v>
      </c>
      <c r="F20" s="40"/>
      <c r="G20" s="40"/>
      <c r="H20" s="39"/>
    </row>
    <row r="21" spans="1:8" ht="18" customHeight="1">
      <c r="A21" s="31" t="s">
        <v>33</v>
      </c>
      <c r="B21" s="31" t="s">
        <v>44</v>
      </c>
      <c r="C21" s="31" t="s">
        <v>41</v>
      </c>
      <c r="D21" s="32">
        <v>86100</v>
      </c>
      <c r="E21" s="33">
        <f t="shared" si="0"/>
        <v>70000</v>
      </c>
      <c r="F21" s="41"/>
      <c r="G21" s="41"/>
      <c r="H21" s="33"/>
    </row>
    <row r="22" spans="1:8" ht="27.75" customHeight="1">
      <c r="A22" s="37"/>
      <c r="B22" s="38"/>
      <c r="C22" s="38" t="s">
        <v>42</v>
      </c>
      <c r="D22" s="42">
        <f>D28+D27+D26+D25+D24+D23</f>
        <v>69000</v>
      </c>
      <c r="E22" s="42">
        <f t="shared" si="0"/>
        <v>56097.560975609755</v>
      </c>
      <c r="F22" s="40"/>
      <c r="G22" s="43"/>
      <c r="H22" s="39"/>
    </row>
    <row r="23" spans="1:8" ht="18" customHeight="1">
      <c r="A23" s="31" t="s">
        <v>36</v>
      </c>
      <c r="B23" s="31" t="s">
        <v>47</v>
      </c>
      <c r="C23" s="31" t="s">
        <v>45</v>
      </c>
      <c r="D23" s="32">
        <v>28000</v>
      </c>
      <c r="E23" s="33">
        <f t="shared" si="0"/>
        <v>22764.227642276423</v>
      </c>
      <c r="F23" s="41"/>
      <c r="G23" s="32"/>
      <c r="H23" s="33"/>
    </row>
    <row r="24" spans="1:8" ht="12.75" customHeight="1">
      <c r="A24" s="31" t="s">
        <v>40</v>
      </c>
      <c r="B24" s="31" t="s">
        <v>50</v>
      </c>
      <c r="C24" s="31" t="s">
        <v>48</v>
      </c>
      <c r="D24" s="32">
        <v>2000</v>
      </c>
      <c r="E24" s="33">
        <f t="shared" si="0"/>
        <v>1626.0162601626016</v>
      </c>
      <c r="F24" s="41"/>
      <c r="G24" s="41"/>
      <c r="H24" s="33"/>
    </row>
    <row r="25" spans="1:8" ht="12.75" customHeight="1">
      <c r="A25" s="31" t="s">
        <v>43</v>
      </c>
      <c r="B25" s="31" t="s">
        <v>53</v>
      </c>
      <c r="C25" s="31" t="s">
        <v>51</v>
      </c>
      <c r="D25" s="32">
        <v>5000</v>
      </c>
      <c r="E25" s="33">
        <f t="shared" si="0"/>
        <v>4065.040650406504</v>
      </c>
      <c r="F25" s="41"/>
      <c r="G25" s="41"/>
      <c r="H25" s="33"/>
    </row>
    <row r="26" spans="1:8" ht="27" customHeight="1">
      <c r="A26" s="31" t="s">
        <v>46</v>
      </c>
      <c r="B26" s="31" t="s">
        <v>55</v>
      </c>
      <c r="C26" s="31" t="s">
        <v>304</v>
      </c>
      <c r="D26" s="32">
        <v>15000</v>
      </c>
      <c r="E26" s="33">
        <f t="shared" si="0"/>
        <v>12195.121951219513</v>
      </c>
      <c r="F26" s="41"/>
      <c r="G26" s="41"/>
      <c r="H26" s="33"/>
    </row>
    <row r="27" spans="1:8" ht="16.5" customHeight="1">
      <c r="A27" s="31" t="s">
        <v>49</v>
      </c>
      <c r="B27" s="31" t="s">
        <v>58</v>
      </c>
      <c r="C27" s="31" t="s">
        <v>56</v>
      </c>
      <c r="D27" s="32">
        <v>4000</v>
      </c>
      <c r="E27" s="33">
        <f t="shared" si="0"/>
        <v>3252.0325203252032</v>
      </c>
      <c r="F27" s="41"/>
      <c r="G27" s="41"/>
      <c r="H27" s="33"/>
    </row>
    <row r="28" spans="1:8" ht="15" customHeight="1">
      <c r="A28" s="31" t="s">
        <v>52</v>
      </c>
      <c r="B28" s="31" t="s">
        <v>62</v>
      </c>
      <c r="C28" s="31" t="s">
        <v>59</v>
      </c>
      <c r="D28" s="32">
        <v>15000</v>
      </c>
      <c r="E28" s="33">
        <f t="shared" si="0"/>
        <v>12195.121951219513</v>
      </c>
      <c r="F28" s="41"/>
      <c r="G28" s="44"/>
      <c r="H28" s="33"/>
    </row>
    <row r="29" spans="1:8" ht="17.25" customHeight="1">
      <c r="A29" s="45"/>
      <c r="B29" s="15"/>
      <c r="C29" s="15" t="s">
        <v>60</v>
      </c>
      <c r="D29" s="16"/>
      <c r="E29" s="17"/>
      <c r="F29" s="18"/>
      <c r="G29" s="18"/>
      <c r="H29" s="19"/>
    </row>
    <row r="30" spans="1:8">
      <c r="A30" s="46"/>
      <c r="B30" s="26"/>
      <c r="C30" s="26" t="s">
        <v>61</v>
      </c>
      <c r="D30" s="67">
        <f>D31+D35+D38</f>
        <v>386700</v>
      </c>
      <c r="E30" s="67">
        <f>D30/1.23</f>
        <v>314390.24390243902</v>
      </c>
      <c r="F30" s="28"/>
      <c r="G30" s="28"/>
      <c r="H30" s="27"/>
    </row>
    <row r="31" spans="1:8" ht="18" customHeight="1">
      <c r="A31" s="31"/>
      <c r="B31" s="54" t="s">
        <v>70</v>
      </c>
      <c r="C31" s="47" t="s">
        <v>63</v>
      </c>
      <c r="D31" s="48">
        <v>14700</v>
      </c>
      <c r="E31" s="49">
        <f>D31/1.23</f>
        <v>11951.219512195123</v>
      </c>
      <c r="F31" s="41"/>
      <c r="G31" s="50"/>
      <c r="H31" s="48"/>
    </row>
    <row r="32" spans="1:8">
      <c r="A32" s="31" t="s">
        <v>54</v>
      </c>
      <c r="B32" s="31" t="s">
        <v>70</v>
      </c>
      <c r="C32" s="36" t="s">
        <v>65</v>
      </c>
      <c r="D32" s="32">
        <v>7000</v>
      </c>
      <c r="E32" s="51">
        <f t="shared" ref="E32:E35" si="1">D32/1.23</f>
        <v>5691.0569105691056</v>
      </c>
      <c r="F32" s="41"/>
      <c r="G32" s="52"/>
      <c r="H32" s="32"/>
    </row>
    <row r="33" spans="1:8" ht="15" customHeight="1">
      <c r="A33" s="31" t="s">
        <v>57</v>
      </c>
      <c r="B33" s="31" t="s">
        <v>70</v>
      </c>
      <c r="C33" s="36" t="s">
        <v>67</v>
      </c>
      <c r="D33" s="32">
        <v>4000</v>
      </c>
      <c r="E33" s="53">
        <f t="shared" si="1"/>
        <v>3252.0325203252032</v>
      </c>
      <c r="F33" s="41"/>
      <c r="G33" s="52"/>
      <c r="H33" s="32"/>
    </row>
    <row r="34" spans="1:8" ht="17.25" customHeight="1">
      <c r="A34" s="31" t="s">
        <v>64</v>
      </c>
      <c r="B34" s="31" t="s">
        <v>70</v>
      </c>
      <c r="C34" s="36" t="s">
        <v>69</v>
      </c>
      <c r="D34" s="32">
        <v>3700</v>
      </c>
      <c r="E34" s="51">
        <f t="shared" si="1"/>
        <v>3008.1300813008129</v>
      </c>
      <c r="F34" s="41"/>
      <c r="G34" s="52"/>
      <c r="H34" s="32"/>
    </row>
    <row r="35" spans="1:8" ht="25.5" customHeight="1">
      <c r="A35" s="31"/>
      <c r="B35" s="54" t="s">
        <v>442</v>
      </c>
      <c r="C35" s="54" t="s">
        <v>71</v>
      </c>
      <c r="D35" s="55">
        <v>40000</v>
      </c>
      <c r="E35" s="49">
        <f t="shared" si="1"/>
        <v>32520.325203252032</v>
      </c>
      <c r="F35" s="56"/>
      <c r="G35" s="57"/>
      <c r="H35" s="55"/>
    </row>
    <row r="36" spans="1:8" ht="15" customHeight="1">
      <c r="A36" s="31" t="s">
        <v>66</v>
      </c>
      <c r="B36" s="31" t="s">
        <v>70</v>
      </c>
      <c r="C36" s="31" t="s">
        <v>73</v>
      </c>
      <c r="D36" s="32">
        <v>20000</v>
      </c>
      <c r="E36" s="33">
        <f t="shared" si="0"/>
        <v>16260.162601626016</v>
      </c>
      <c r="F36" s="41"/>
      <c r="G36" s="52"/>
      <c r="H36" s="32"/>
    </row>
    <row r="37" spans="1:8" ht="15" customHeight="1">
      <c r="A37" s="31" t="s">
        <v>68</v>
      </c>
      <c r="B37" s="31" t="s">
        <v>70</v>
      </c>
      <c r="C37" s="31" t="s">
        <v>75</v>
      </c>
      <c r="D37" s="32">
        <v>20000</v>
      </c>
      <c r="E37" s="33">
        <f t="shared" si="0"/>
        <v>16260.162601626016</v>
      </c>
      <c r="F37" s="41"/>
      <c r="G37" s="52"/>
      <c r="H37" s="32"/>
    </row>
    <row r="38" spans="1:8" ht="15" customHeight="1">
      <c r="A38" s="59"/>
      <c r="B38" s="60"/>
      <c r="C38" s="60" t="s">
        <v>92</v>
      </c>
      <c r="D38" s="61">
        <f>D39+D47+D58+D59+D66</f>
        <v>332000</v>
      </c>
      <c r="E38" s="61">
        <f>D38/1.23</f>
        <v>269918.6991869919</v>
      </c>
      <c r="F38" s="63"/>
      <c r="G38" s="63"/>
      <c r="H38" s="62"/>
    </row>
    <row r="39" spans="1:8" ht="13.5" customHeight="1">
      <c r="A39" s="31"/>
      <c r="B39" s="54" t="s">
        <v>443</v>
      </c>
      <c r="C39" s="54" t="s">
        <v>76</v>
      </c>
      <c r="D39" s="55">
        <v>86000</v>
      </c>
      <c r="E39" s="58">
        <f t="shared" si="0"/>
        <v>69918.699186991871</v>
      </c>
      <c r="F39" s="56"/>
      <c r="G39" s="57"/>
      <c r="H39" s="48"/>
    </row>
    <row r="40" spans="1:8" ht="13.5" customHeight="1">
      <c r="A40" s="31" t="s">
        <v>72</v>
      </c>
      <c r="B40" s="31" t="s">
        <v>443</v>
      </c>
      <c r="C40" s="31" t="s">
        <v>78</v>
      </c>
      <c r="D40" s="32">
        <v>26000</v>
      </c>
      <c r="E40" s="33">
        <f t="shared" si="0"/>
        <v>21138.211382113823</v>
      </c>
      <c r="F40" s="41"/>
      <c r="G40" s="52"/>
      <c r="H40" s="32"/>
    </row>
    <row r="41" spans="1:8" ht="12.75" customHeight="1">
      <c r="A41" s="31" t="s">
        <v>74</v>
      </c>
      <c r="B41" s="31" t="s">
        <v>443</v>
      </c>
      <c r="C41" s="31" t="s">
        <v>81</v>
      </c>
      <c r="D41" s="32">
        <v>10000</v>
      </c>
      <c r="E41" s="33">
        <f t="shared" si="0"/>
        <v>8130.0813008130081</v>
      </c>
      <c r="F41" s="41"/>
      <c r="G41" s="52"/>
      <c r="H41" s="32"/>
    </row>
    <row r="42" spans="1:8">
      <c r="A42" s="31" t="s">
        <v>77</v>
      </c>
      <c r="B42" s="31" t="s">
        <v>443</v>
      </c>
      <c r="C42" s="31" t="s">
        <v>83</v>
      </c>
      <c r="D42" s="32">
        <v>20000</v>
      </c>
      <c r="E42" s="33">
        <f t="shared" si="0"/>
        <v>16260.162601626016</v>
      </c>
      <c r="F42" s="41"/>
      <c r="G42" s="52"/>
      <c r="H42" s="32"/>
    </row>
    <row r="43" spans="1:8" ht="12.75" customHeight="1">
      <c r="A43" s="31" t="s">
        <v>79</v>
      </c>
      <c r="B43" s="31" t="s">
        <v>443</v>
      </c>
      <c r="C43" s="31" t="s">
        <v>85</v>
      </c>
      <c r="D43" s="32">
        <v>5000</v>
      </c>
      <c r="E43" s="33">
        <f t="shared" si="0"/>
        <v>4065.040650406504</v>
      </c>
      <c r="F43" s="41"/>
      <c r="G43" s="52"/>
      <c r="H43" s="32"/>
    </row>
    <row r="44" spans="1:8" ht="14.25" customHeight="1">
      <c r="A44" s="31" t="s">
        <v>80</v>
      </c>
      <c r="B44" s="31" t="s">
        <v>443</v>
      </c>
      <c r="C44" s="31" t="s">
        <v>87</v>
      </c>
      <c r="D44" s="32">
        <v>5000</v>
      </c>
      <c r="E44" s="33">
        <f t="shared" si="0"/>
        <v>4065.040650406504</v>
      </c>
      <c r="F44" s="41"/>
      <c r="G44" s="52"/>
      <c r="H44" s="32"/>
    </row>
    <row r="45" spans="1:8" ht="15.75" customHeight="1">
      <c r="A45" s="31" t="s">
        <v>82</v>
      </c>
      <c r="B45" s="31" t="s">
        <v>443</v>
      </c>
      <c r="C45" s="31" t="s">
        <v>89</v>
      </c>
      <c r="D45" s="32">
        <v>10000</v>
      </c>
      <c r="E45" s="33">
        <f t="shared" si="0"/>
        <v>8130.0813008130081</v>
      </c>
      <c r="F45" s="41"/>
      <c r="G45" s="52"/>
      <c r="H45" s="32"/>
    </row>
    <row r="46" spans="1:8" ht="13.5" customHeight="1">
      <c r="A46" s="31" t="s">
        <v>84</v>
      </c>
      <c r="B46" s="31" t="s">
        <v>443</v>
      </c>
      <c r="C46" s="31" t="s">
        <v>91</v>
      </c>
      <c r="D46" s="32">
        <v>10000</v>
      </c>
      <c r="E46" s="33">
        <f t="shared" si="0"/>
        <v>8130.0813008130081</v>
      </c>
      <c r="F46" s="41"/>
      <c r="G46" s="52"/>
      <c r="H46" s="32"/>
    </row>
    <row r="47" spans="1:8" ht="14.25" customHeight="1">
      <c r="A47" s="31"/>
      <c r="B47" s="54" t="s">
        <v>444</v>
      </c>
      <c r="C47" s="54" t="s">
        <v>93</v>
      </c>
      <c r="D47" s="55">
        <f>D48+D49+D50+D51+D52+D53+D54+D55+D56+D57</f>
        <v>140000</v>
      </c>
      <c r="E47" s="74">
        <f t="shared" si="0"/>
        <v>113821.13821138212</v>
      </c>
      <c r="F47" s="41"/>
      <c r="G47" s="41"/>
      <c r="H47" s="48"/>
    </row>
    <row r="48" spans="1:8" ht="15" customHeight="1">
      <c r="A48" s="31" t="s">
        <v>86</v>
      </c>
      <c r="B48" s="31" t="s">
        <v>444</v>
      </c>
      <c r="C48" s="31" t="s">
        <v>95</v>
      </c>
      <c r="D48" s="32">
        <v>10000</v>
      </c>
      <c r="E48" s="33">
        <f t="shared" si="0"/>
        <v>8130.0813008130081</v>
      </c>
      <c r="F48" s="41"/>
      <c r="G48" s="41"/>
      <c r="H48" s="32"/>
    </row>
    <row r="49" spans="1:8" ht="13.5" customHeight="1">
      <c r="A49" s="30" t="s">
        <v>88</v>
      </c>
      <c r="B49" s="31" t="s">
        <v>444</v>
      </c>
      <c r="C49" s="31" t="s">
        <v>97</v>
      </c>
      <c r="D49" s="32">
        <v>10000</v>
      </c>
      <c r="E49" s="33">
        <f t="shared" si="0"/>
        <v>8130.0813008130081</v>
      </c>
      <c r="F49" s="41"/>
      <c r="G49" s="41"/>
      <c r="H49" s="32"/>
    </row>
    <row r="50" spans="1:8" ht="12.75" customHeight="1">
      <c r="A50" s="30" t="s">
        <v>90</v>
      </c>
      <c r="B50" s="31" t="s">
        <v>444</v>
      </c>
      <c r="C50" s="31" t="s">
        <v>99</v>
      </c>
      <c r="D50" s="32">
        <v>5000</v>
      </c>
      <c r="E50" s="33">
        <f t="shared" si="0"/>
        <v>4065.040650406504</v>
      </c>
      <c r="F50" s="41"/>
      <c r="G50" s="41"/>
      <c r="H50" s="32"/>
    </row>
    <row r="51" spans="1:8" ht="13.5" customHeight="1">
      <c r="A51" s="31" t="s">
        <v>94</v>
      </c>
      <c r="B51" s="31" t="s">
        <v>444</v>
      </c>
      <c r="C51" s="31" t="s">
        <v>101</v>
      </c>
      <c r="D51" s="32">
        <v>20000</v>
      </c>
      <c r="E51" s="33">
        <f t="shared" si="0"/>
        <v>16260.162601626016</v>
      </c>
      <c r="F51" s="41"/>
      <c r="G51" s="41"/>
      <c r="H51" s="32"/>
    </row>
    <row r="52" spans="1:8" ht="16.5" customHeight="1">
      <c r="A52" s="31" t="s">
        <v>96</v>
      </c>
      <c r="B52" s="31" t="s">
        <v>444</v>
      </c>
      <c r="C52" s="31" t="s">
        <v>103</v>
      </c>
      <c r="D52" s="32">
        <v>25000</v>
      </c>
      <c r="E52" s="33">
        <f t="shared" si="0"/>
        <v>20325.203252032519</v>
      </c>
      <c r="F52" s="41"/>
      <c r="G52" s="41"/>
      <c r="H52" s="32"/>
    </row>
    <row r="53" spans="1:8" ht="16.5" customHeight="1">
      <c r="A53" s="31" t="s">
        <v>98</v>
      </c>
      <c r="B53" s="31" t="s">
        <v>444</v>
      </c>
      <c r="C53" s="31" t="s">
        <v>105</v>
      </c>
      <c r="D53" s="32">
        <v>10000</v>
      </c>
      <c r="E53" s="33">
        <f t="shared" si="0"/>
        <v>8130.0813008130081</v>
      </c>
      <c r="F53" s="41"/>
      <c r="G53" s="41"/>
      <c r="H53" s="32"/>
    </row>
    <row r="54" spans="1:8" ht="16.5" customHeight="1">
      <c r="A54" s="64" t="s">
        <v>100</v>
      </c>
      <c r="B54" s="31" t="s">
        <v>444</v>
      </c>
      <c r="C54" s="31" t="s">
        <v>107</v>
      </c>
      <c r="D54" s="32">
        <v>15000</v>
      </c>
      <c r="E54" s="33">
        <f t="shared" si="0"/>
        <v>12195.121951219513</v>
      </c>
      <c r="F54" s="41"/>
      <c r="G54" s="41"/>
      <c r="H54" s="32"/>
    </row>
    <row r="55" spans="1:8" ht="14.25" customHeight="1">
      <c r="A55" s="31" t="s">
        <v>102</v>
      </c>
      <c r="B55" s="31" t="s">
        <v>444</v>
      </c>
      <c r="C55" s="31" t="s">
        <v>109</v>
      </c>
      <c r="D55" s="32">
        <v>15000</v>
      </c>
      <c r="E55" s="33">
        <f t="shared" si="0"/>
        <v>12195.121951219513</v>
      </c>
      <c r="F55" s="41"/>
      <c r="G55" s="41"/>
      <c r="H55" s="32"/>
    </row>
    <row r="56" spans="1:8" ht="16.5" customHeight="1">
      <c r="A56" s="64" t="s">
        <v>104</v>
      </c>
      <c r="B56" s="31" t="s">
        <v>444</v>
      </c>
      <c r="C56" s="31" t="s">
        <v>111</v>
      </c>
      <c r="D56" s="32">
        <v>15000</v>
      </c>
      <c r="E56" s="33">
        <f t="shared" si="0"/>
        <v>12195.121951219513</v>
      </c>
      <c r="F56" s="41"/>
      <c r="G56" s="41"/>
      <c r="H56" s="32"/>
    </row>
    <row r="57" spans="1:8" ht="26.25" customHeight="1">
      <c r="A57" s="31" t="s">
        <v>106</v>
      </c>
      <c r="B57" s="31" t="s">
        <v>444</v>
      </c>
      <c r="C57" s="31" t="s">
        <v>113</v>
      </c>
      <c r="D57" s="32">
        <v>15000</v>
      </c>
      <c r="E57" s="33">
        <f t="shared" si="0"/>
        <v>12195.121951219513</v>
      </c>
      <c r="F57" s="41"/>
      <c r="G57" s="41"/>
      <c r="H57" s="32"/>
    </row>
    <row r="58" spans="1:8" ht="24" customHeight="1">
      <c r="A58" s="31" t="s">
        <v>108</v>
      </c>
      <c r="B58" s="31" t="s">
        <v>445</v>
      </c>
      <c r="C58" s="31" t="s">
        <v>115</v>
      </c>
      <c r="D58" s="32">
        <v>40000</v>
      </c>
      <c r="E58" s="33">
        <f t="shared" si="0"/>
        <v>32520.325203252032</v>
      </c>
      <c r="F58" s="41"/>
      <c r="G58" s="32"/>
      <c r="H58" s="32"/>
    </row>
    <row r="59" spans="1:8" ht="15.75" customHeight="1">
      <c r="A59" s="54"/>
      <c r="B59" s="54" t="s">
        <v>446</v>
      </c>
      <c r="C59" s="54" t="s">
        <v>305</v>
      </c>
      <c r="D59" s="55">
        <v>50000</v>
      </c>
      <c r="E59" s="58">
        <f t="shared" si="0"/>
        <v>40650.406504065038</v>
      </c>
      <c r="F59" s="56"/>
      <c r="G59" s="55"/>
      <c r="H59" s="55"/>
    </row>
    <row r="60" spans="1:8" ht="13.5" customHeight="1">
      <c r="A60" s="36" t="s">
        <v>110</v>
      </c>
      <c r="B60" s="31" t="s">
        <v>446</v>
      </c>
      <c r="C60" s="36" t="s">
        <v>308</v>
      </c>
      <c r="D60" s="65">
        <v>15000</v>
      </c>
      <c r="E60" s="53">
        <f t="shared" si="0"/>
        <v>12195.121951219513</v>
      </c>
      <c r="F60" s="41"/>
      <c r="G60" s="65"/>
      <c r="H60" s="65"/>
    </row>
    <row r="61" spans="1:8" ht="27" customHeight="1">
      <c r="A61" s="36" t="s">
        <v>112</v>
      </c>
      <c r="B61" s="31" t="s">
        <v>446</v>
      </c>
      <c r="C61" s="36" t="s">
        <v>113</v>
      </c>
      <c r="D61" s="65">
        <v>15000</v>
      </c>
      <c r="E61" s="53">
        <f t="shared" si="0"/>
        <v>12195.121951219513</v>
      </c>
      <c r="F61" s="41"/>
      <c r="G61" s="65"/>
      <c r="H61" s="65"/>
    </row>
    <row r="62" spans="1:8" ht="15" customHeight="1">
      <c r="A62" s="31" t="s">
        <v>114</v>
      </c>
      <c r="B62" s="31" t="s">
        <v>446</v>
      </c>
      <c r="C62" s="36" t="s">
        <v>312</v>
      </c>
      <c r="D62" s="65">
        <v>10000</v>
      </c>
      <c r="E62" s="53">
        <f t="shared" si="0"/>
        <v>8130.0813008130081</v>
      </c>
      <c r="F62" s="41"/>
      <c r="G62" s="65"/>
      <c r="H62" s="65"/>
    </row>
    <row r="63" spans="1:8" ht="13.5" customHeight="1">
      <c r="A63" s="31" t="s">
        <v>116</v>
      </c>
      <c r="B63" s="31" t="s">
        <v>446</v>
      </c>
      <c r="C63" s="31" t="s">
        <v>306</v>
      </c>
      <c r="D63" s="65">
        <v>3000</v>
      </c>
      <c r="E63" s="33">
        <f t="shared" si="0"/>
        <v>2439.0243902439024</v>
      </c>
      <c r="F63" s="41"/>
      <c r="G63" s="32"/>
      <c r="H63" s="65"/>
    </row>
    <row r="64" spans="1:8" ht="13.5" customHeight="1">
      <c r="A64" s="31" t="s">
        <v>117</v>
      </c>
      <c r="B64" s="31" t="s">
        <v>446</v>
      </c>
      <c r="C64" s="31" t="s">
        <v>309</v>
      </c>
      <c r="D64" s="65">
        <v>5000</v>
      </c>
      <c r="E64" s="33">
        <f t="shared" si="0"/>
        <v>4065.040650406504</v>
      </c>
      <c r="F64" s="41"/>
      <c r="G64" s="32"/>
      <c r="H64" s="65"/>
    </row>
    <row r="65" spans="1:8" ht="15.75" customHeight="1">
      <c r="A65" s="31" t="s">
        <v>118</v>
      </c>
      <c r="B65" s="31" t="s">
        <v>446</v>
      </c>
      <c r="C65" s="31" t="s">
        <v>307</v>
      </c>
      <c r="D65" s="32">
        <v>2000</v>
      </c>
      <c r="E65" s="33">
        <f t="shared" si="0"/>
        <v>1626.0162601626016</v>
      </c>
      <c r="F65" s="41"/>
      <c r="G65" s="41"/>
      <c r="H65" s="32"/>
    </row>
    <row r="66" spans="1:8" ht="15.75" customHeight="1">
      <c r="A66" s="36"/>
      <c r="B66" s="54" t="s">
        <v>447</v>
      </c>
      <c r="C66" s="47" t="s">
        <v>310</v>
      </c>
      <c r="D66" s="48">
        <v>16000</v>
      </c>
      <c r="E66" s="74">
        <f t="shared" si="0"/>
        <v>13008.130081300813</v>
      </c>
      <c r="F66" s="41"/>
      <c r="G66" s="41"/>
      <c r="H66" s="32"/>
    </row>
    <row r="67" spans="1:8" ht="15.75" customHeight="1">
      <c r="A67" s="31" t="s">
        <v>119</v>
      </c>
      <c r="B67" s="31" t="s">
        <v>447</v>
      </c>
      <c r="C67" s="36" t="s">
        <v>311</v>
      </c>
      <c r="D67" s="32">
        <v>3000</v>
      </c>
      <c r="E67" s="33">
        <f t="shared" si="0"/>
        <v>2439.0243902439024</v>
      </c>
      <c r="F67" s="41"/>
      <c r="G67" s="41"/>
      <c r="H67" s="32"/>
    </row>
    <row r="68" spans="1:8" ht="15.75" customHeight="1">
      <c r="A68" s="31" t="s">
        <v>121</v>
      </c>
      <c r="B68" s="31" t="s">
        <v>447</v>
      </c>
      <c r="C68" s="36" t="s">
        <v>313</v>
      </c>
      <c r="D68" s="32">
        <v>3000</v>
      </c>
      <c r="E68" s="33">
        <f t="shared" si="0"/>
        <v>2439.0243902439024</v>
      </c>
      <c r="F68" s="41"/>
      <c r="G68" s="41"/>
      <c r="H68" s="32"/>
    </row>
    <row r="69" spans="1:8" ht="15.75" customHeight="1">
      <c r="A69" s="31" t="s">
        <v>124</v>
      </c>
      <c r="B69" s="31" t="s">
        <v>447</v>
      </c>
      <c r="C69" s="36" t="s">
        <v>306</v>
      </c>
      <c r="D69" s="32">
        <v>3000</v>
      </c>
      <c r="E69" s="33">
        <f t="shared" si="0"/>
        <v>2439.0243902439024</v>
      </c>
      <c r="F69" s="41"/>
      <c r="G69" s="41"/>
      <c r="H69" s="32"/>
    </row>
    <row r="70" spans="1:8" ht="27.75" customHeight="1">
      <c r="A70" s="31" t="s">
        <v>128</v>
      </c>
      <c r="B70" s="31" t="s">
        <v>447</v>
      </c>
      <c r="C70" s="36" t="s">
        <v>113</v>
      </c>
      <c r="D70" s="32">
        <v>2000</v>
      </c>
      <c r="E70" s="33">
        <f t="shared" si="0"/>
        <v>1626.0162601626016</v>
      </c>
      <c r="F70" s="41"/>
      <c r="G70" s="41"/>
      <c r="H70" s="32"/>
    </row>
    <row r="71" spans="1:8" ht="15.75" customHeight="1">
      <c r="A71" s="31" t="s">
        <v>129</v>
      </c>
      <c r="B71" s="31" t="s">
        <v>447</v>
      </c>
      <c r="C71" s="36" t="s">
        <v>220</v>
      </c>
      <c r="D71" s="32">
        <v>5000</v>
      </c>
      <c r="E71" s="33">
        <f t="shared" si="0"/>
        <v>4065.040650406504</v>
      </c>
      <c r="F71" s="41"/>
      <c r="G71" s="41"/>
      <c r="H71" s="32"/>
    </row>
    <row r="72" spans="1:8" ht="30" customHeight="1">
      <c r="A72" s="45"/>
      <c r="B72" s="15"/>
      <c r="C72" s="15" t="s">
        <v>120</v>
      </c>
      <c r="D72" s="16"/>
      <c r="E72" s="17"/>
      <c r="F72" s="18"/>
      <c r="G72" s="18"/>
      <c r="H72" s="19"/>
    </row>
    <row r="73" spans="1:8">
      <c r="A73" s="66"/>
      <c r="B73" s="26"/>
      <c r="C73" s="26"/>
      <c r="D73" s="67">
        <f>D74+D75+D76+D80+D81+D82+D83+D84+D85+D86+D87+D88+D89</f>
        <v>425000</v>
      </c>
      <c r="E73" s="67">
        <f t="shared" si="0"/>
        <v>345528.45528455282</v>
      </c>
      <c r="F73" s="28"/>
      <c r="G73" s="28"/>
      <c r="H73" s="27"/>
    </row>
    <row r="74" spans="1:8" ht="13.5" customHeight="1">
      <c r="A74" s="31" t="s">
        <v>130</v>
      </c>
      <c r="B74" s="68" t="s">
        <v>122</v>
      </c>
      <c r="C74" s="68" t="s">
        <v>123</v>
      </c>
      <c r="D74" s="69">
        <v>5000</v>
      </c>
      <c r="E74" s="70">
        <f t="shared" si="0"/>
        <v>4065.040650406504</v>
      </c>
      <c r="F74" s="71"/>
      <c r="G74" s="71"/>
      <c r="H74" s="32"/>
    </row>
    <row r="75" spans="1:8" ht="13.5" customHeight="1">
      <c r="A75" s="31" t="s">
        <v>131</v>
      </c>
      <c r="B75" s="68" t="s">
        <v>126</v>
      </c>
      <c r="C75" s="72" t="s">
        <v>125</v>
      </c>
      <c r="D75" s="69">
        <v>10000</v>
      </c>
      <c r="E75" s="70">
        <f t="shared" si="0"/>
        <v>8130.0813008130081</v>
      </c>
      <c r="F75" s="71"/>
      <c r="G75" s="73"/>
      <c r="H75" s="32"/>
    </row>
    <row r="76" spans="1:8" ht="17.25" customHeight="1">
      <c r="A76" s="31"/>
      <c r="B76" s="54" t="s">
        <v>132</v>
      </c>
      <c r="C76" s="47" t="s">
        <v>127</v>
      </c>
      <c r="D76" s="48">
        <v>30000</v>
      </c>
      <c r="E76" s="74">
        <f t="shared" si="0"/>
        <v>24390.243902439026</v>
      </c>
      <c r="F76" s="71"/>
      <c r="G76" s="75"/>
      <c r="H76" s="48"/>
    </row>
    <row r="77" spans="1:8">
      <c r="A77" s="31" t="s">
        <v>133</v>
      </c>
      <c r="B77" s="68" t="s">
        <v>132</v>
      </c>
      <c r="C77" s="68" t="s">
        <v>65</v>
      </c>
      <c r="D77" s="69">
        <v>20000</v>
      </c>
      <c r="E77" s="70">
        <v>16260.16</v>
      </c>
      <c r="F77" s="71"/>
      <c r="G77" s="73"/>
      <c r="H77" s="32"/>
    </row>
    <row r="78" spans="1:8" ht="13.5" customHeight="1">
      <c r="A78" s="31" t="s">
        <v>135</v>
      </c>
      <c r="B78" s="68" t="s">
        <v>132</v>
      </c>
      <c r="C78" s="68" t="s">
        <v>67</v>
      </c>
      <c r="D78" s="69">
        <v>5000</v>
      </c>
      <c r="E78" s="70">
        <v>4065.04</v>
      </c>
      <c r="F78" s="71"/>
      <c r="G78" s="76"/>
      <c r="H78" s="32"/>
    </row>
    <row r="79" spans="1:8" ht="12.75" customHeight="1">
      <c r="A79" s="31" t="s">
        <v>137</v>
      </c>
      <c r="B79" s="31" t="s">
        <v>132</v>
      </c>
      <c r="C79" s="31" t="s">
        <v>69</v>
      </c>
      <c r="D79" s="32">
        <v>5000</v>
      </c>
      <c r="E79" s="33">
        <v>1626.02</v>
      </c>
      <c r="F79" s="71"/>
      <c r="G79" s="76"/>
      <c r="H79" s="32"/>
    </row>
    <row r="80" spans="1:8" ht="25.5" customHeight="1">
      <c r="A80" s="31" t="s">
        <v>138</v>
      </c>
      <c r="B80" s="31" t="s">
        <v>134</v>
      </c>
      <c r="C80" s="31" t="s">
        <v>12</v>
      </c>
      <c r="D80" s="32">
        <v>5000</v>
      </c>
      <c r="E80" s="33">
        <f t="shared" si="0"/>
        <v>4065.040650406504</v>
      </c>
      <c r="F80" s="34"/>
      <c r="G80" s="34"/>
      <c r="H80" s="32"/>
    </row>
    <row r="81" spans="1:8" ht="16.5" customHeight="1">
      <c r="A81" s="30" t="s">
        <v>140</v>
      </c>
      <c r="B81" s="31" t="s">
        <v>136</v>
      </c>
      <c r="C81" s="31" t="s">
        <v>14</v>
      </c>
      <c r="D81" s="32">
        <v>5000</v>
      </c>
      <c r="E81" s="33">
        <f t="shared" si="0"/>
        <v>4065.040650406504</v>
      </c>
      <c r="F81" s="34"/>
      <c r="G81" s="33"/>
      <c r="H81" s="32"/>
    </row>
    <row r="82" spans="1:8" ht="15.75" customHeight="1">
      <c r="A82" s="30" t="s">
        <v>141</v>
      </c>
      <c r="B82" s="31" t="s">
        <v>448</v>
      </c>
      <c r="C82" s="31" t="s">
        <v>17</v>
      </c>
      <c r="D82" s="32">
        <v>12000</v>
      </c>
      <c r="E82" s="33">
        <f t="shared" si="0"/>
        <v>9756.0975609756097</v>
      </c>
      <c r="F82" s="34"/>
      <c r="G82" s="34"/>
      <c r="H82" s="32"/>
    </row>
    <row r="83" spans="1:8" ht="15" customHeight="1">
      <c r="A83" s="30" t="s">
        <v>142</v>
      </c>
      <c r="B83" s="31" t="s">
        <v>448</v>
      </c>
      <c r="C83" s="31" t="s">
        <v>19</v>
      </c>
      <c r="D83" s="32">
        <v>18000</v>
      </c>
      <c r="E83" s="33">
        <f t="shared" si="0"/>
        <v>14634.146341463415</v>
      </c>
      <c r="F83" s="34"/>
      <c r="G83" s="34"/>
      <c r="H83" s="32"/>
    </row>
    <row r="84" spans="1:8" ht="29.25" customHeight="1">
      <c r="A84" s="30" t="s">
        <v>144</v>
      </c>
      <c r="B84" s="31" t="s">
        <v>314</v>
      </c>
      <c r="C84" s="31" t="s">
        <v>139</v>
      </c>
      <c r="D84" s="32">
        <v>245000</v>
      </c>
      <c r="E84" s="33">
        <f t="shared" si="0"/>
        <v>199186.99186991871</v>
      </c>
      <c r="F84" s="41" t="s">
        <v>315</v>
      </c>
      <c r="G84" s="41" t="s">
        <v>438</v>
      </c>
      <c r="H84" s="33" t="s">
        <v>316</v>
      </c>
    </row>
    <row r="85" spans="1:8" ht="19.5" customHeight="1">
      <c r="A85" s="30" t="s">
        <v>145</v>
      </c>
      <c r="B85" s="31" t="s">
        <v>449</v>
      </c>
      <c r="C85" s="31" t="s">
        <v>30</v>
      </c>
      <c r="D85" s="32">
        <v>35000</v>
      </c>
      <c r="E85" s="33">
        <f t="shared" si="0"/>
        <v>28455.284552845529</v>
      </c>
      <c r="F85" s="34"/>
      <c r="G85" s="34"/>
      <c r="H85" s="32"/>
    </row>
    <row r="86" spans="1:8" ht="14.25" customHeight="1">
      <c r="A86" s="30" t="s">
        <v>148</v>
      </c>
      <c r="B86" s="31" t="s">
        <v>450</v>
      </c>
      <c r="C86" s="31" t="s">
        <v>32</v>
      </c>
      <c r="D86" s="32">
        <v>10000</v>
      </c>
      <c r="E86" s="33">
        <f t="shared" si="0"/>
        <v>8130.0813008130081</v>
      </c>
      <c r="F86" s="34"/>
      <c r="G86" s="34"/>
      <c r="H86" s="32"/>
    </row>
    <row r="87" spans="1:8" ht="27.75" customHeight="1">
      <c r="A87" s="30" t="s">
        <v>150</v>
      </c>
      <c r="B87" s="31" t="s">
        <v>451</v>
      </c>
      <c r="C87" s="31" t="s">
        <v>143</v>
      </c>
      <c r="D87" s="32">
        <v>5000</v>
      </c>
      <c r="E87" s="33">
        <f t="shared" si="0"/>
        <v>4065.040650406504</v>
      </c>
      <c r="F87" s="34"/>
      <c r="G87" s="33"/>
      <c r="H87" s="32"/>
    </row>
    <row r="88" spans="1:8" ht="15.75" customHeight="1">
      <c r="A88" s="30" t="s">
        <v>152</v>
      </c>
      <c r="B88" s="31" t="s">
        <v>451</v>
      </c>
      <c r="C88" s="36" t="s">
        <v>317</v>
      </c>
      <c r="D88" s="32">
        <v>3000</v>
      </c>
      <c r="E88" s="33">
        <f t="shared" si="0"/>
        <v>2439.0243902439024</v>
      </c>
      <c r="F88" s="34"/>
      <c r="G88" s="33"/>
      <c r="H88" s="32"/>
    </row>
    <row r="89" spans="1:8" ht="26.25" customHeight="1">
      <c r="A89" s="30" t="s">
        <v>153</v>
      </c>
      <c r="B89" s="31" t="s">
        <v>451</v>
      </c>
      <c r="C89" s="31" t="s">
        <v>146</v>
      </c>
      <c r="D89" s="32">
        <v>42000</v>
      </c>
      <c r="E89" s="33">
        <f t="shared" si="0"/>
        <v>34146.341463414632</v>
      </c>
      <c r="F89" s="41"/>
      <c r="G89" s="41"/>
      <c r="H89" s="32"/>
    </row>
    <row r="90" spans="1:8" ht="39.75" customHeight="1">
      <c r="A90" s="81"/>
      <c r="B90" s="15"/>
      <c r="C90" s="15" t="s">
        <v>147</v>
      </c>
      <c r="D90" s="16"/>
      <c r="E90" s="17"/>
      <c r="F90" s="82"/>
      <c r="G90" s="82"/>
      <c r="H90" s="83"/>
    </row>
    <row r="91" spans="1:8" ht="33" customHeight="1">
      <c r="A91" s="97"/>
      <c r="B91" s="98"/>
      <c r="C91" s="98" t="s">
        <v>173</v>
      </c>
      <c r="D91" s="99"/>
      <c r="E91" s="100"/>
      <c r="F91" s="101"/>
      <c r="G91" s="101"/>
      <c r="H91" s="102"/>
    </row>
    <row r="92" spans="1:8">
      <c r="A92" s="108"/>
      <c r="B92" s="38"/>
      <c r="C92" s="38" t="s">
        <v>486</v>
      </c>
      <c r="D92" s="42">
        <f>D93+D96+D97</f>
        <v>1220000</v>
      </c>
      <c r="E92" s="42">
        <f t="shared" ref="E92:E146" si="2">D92/1.23</f>
        <v>991869.91869918699</v>
      </c>
      <c r="F92" s="109"/>
      <c r="G92" s="110"/>
      <c r="H92" s="111"/>
    </row>
    <row r="93" spans="1:8" ht="31.5" customHeight="1">
      <c r="A93" s="107"/>
      <c r="B93" s="54" t="s">
        <v>452</v>
      </c>
      <c r="C93" s="47" t="s">
        <v>319</v>
      </c>
      <c r="D93" s="48">
        <v>1000000</v>
      </c>
      <c r="E93" s="74">
        <f t="shared" si="2"/>
        <v>813008.13008130086</v>
      </c>
      <c r="F93" s="41"/>
      <c r="G93" s="41"/>
      <c r="H93" s="32"/>
    </row>
    <row r="94" spans="1:8" ht="31.5" customHeight="1">
      <c r="A94" s="183" t="s">
        <v>154</v>
      </c>
      <c r="B94" s="31" t="s">
        <v>452</v>
      </c>
      <c r="C94" s="36" t="s">
        <v>327</v>
      </c>
      <c r="D94" s="32">
        <v>500000</v>
      </c>
      <c r="E94" s="33">
        <f t="shared" si="2"/>
        <v>406504.06504065043</v>
      </c>
      <c r="F94" s="41" t="s">
        <v>180</v>
      </c>
      <c r="G94" s="41" t="s">
        <v>437</v>
      </c>
      <c r="H94" s="53" t="s">
        <v>326</v>
      </c>
    </row>
    <row r="95" spans="1:8" ht="31.5" customHeight="1">
      <c r="A95" s="183" t="s">
        <v>155</v>
      </c>
      <c r="B95" s="31" t="s">
        <v>452</v>
      </c>
      <c r="C95" s="36" t="s">
        <v>328</v>
      </c>
      <c r="D95" s="32">
        <v>500000</v>
      </c>
      <c r="E95" s="33">
        <f t="shared" si="2"/>
        <v>406504.06504065043</v>
      </c>
      <c r="F95" s="41" t="s">
        <v>180</v>
      </c>
      <c r="G95" s="41" t="s">
        <v>437</v>
      </c>
      <c r="H95" s="53" t="s">
        <v>339</v>
      </c>
    </row>
    <row r="96" spans="1:8" ht="24.75" customHeight="1">
      <c r="A96" s="183" t="s">
        <v>157</v>
      </c>
      <c r="B96" s="31" t="s">
        <v>318</v>
      </c>
      <c r="C96" s="31" t="s">
        <v>182</v>
      </c>
      <c r="D96" s="32">
        <v>20000</v>
      </c>
      <c r="E96" s="33">
        <f t="shared" si="2"/>
        <v>16260.162601626016</v>
      </c>
      <c r="F96" s="34"/>
      <c r="G96" s="33"/>
      <c r="H96" s="52"/>
    </row>
    <row r="97" spans="1:8" ht="22.5" customHeight="1">
      <c r="A97" s="36"/>
      <c r="B97" s="54" t="s">
        <v>320</v>
      </c>
      <c r="C97" s="47" t="s">
        <v>183</v>
      </c>
      <c r="D97" s="48">
        <f>D98+D99+D100</f>
        <v>200000</v>
      </c>
      <c r="E97" s="74">
        <f t="shared" ref="E97:E100" si="3">D97/1.23</f>
        <v>162601.62601626015</v>
      </c>
      <c r="F97" s="95"/>
      <c r="G97" s="112"/>
      <c r="H97" s="32"/>
    </row>
    <row r="98" spans="1:8" ht="15" customHeight="1">
      <c r="A98" s="183" t="s">
        <v>158</v>
      </c>
      <c r="B98" s="31" t="s">
        <v>320</v>
      </c>
      <c r="C98" s="36" t="s">
        <v>329</v>
      </c>
      <c r="D98" s="32">
        <v>67000</v>
      </c>
      <c r="E98" s="33">
        <f t="shared" si="3"/>
        <v>54471.544715447155</v>
      </c>
      <c r="F98" s="34"/>
      <c r="G98" s="112"/>
      <c r="H98" s="52"/>
    </row>
    <row r="99" spans="1:8" ht="15.75" customHeight="1">
      <c r="A99" s="183" t="s">
        <v>159</v>
      </c>
      <c r="B99" s="31" t="s">
        <v>320</v>
      </c>
      <c r="C99" s="36" t="s">
        <v>330</v>
      </c>
      <c r="D99" s="32">
        <v>67000</v>
      </c>
      <c r="E99" s="33">
        <f t="shared" si="3"/>
        <v>54471.544715447155</v>
      </c>
      <c r="F99" s="34"/>
      <c r="G99" s="112"/>
      <c r="H99" s="52"/>
    </row>
    <row r="100" spans="1:8" ht="13.5" customHeight="1">
      <c r="A100" s="77" t="s">
        <v>160</v>
      </c>
      <c r="B100" s="77" t="s">
        <v>320</v>
      </c>
      <c r="C100" s="80" t="s">
        <v>331</v>
      </c>
      <c r="D100" s="78">
        <v>66000</v>
      </c>
      <c r="E100" s="79">
        <f t="shared" si="3"/>
        <v>53658.536585365851</v>
      </c>
      <c r="F100" s="96"/>
      <c r="G100" s="198"/>
      <c r="H100" s="78"/>
    </row>
    <row r="101" spans="1:8" ht="18" customHeight="1">
      <c r="A101" s="205"/>
      <c r="B101" s="92"/>
      <c r="C101" s="92" t="s">
        <v>184</v>
      </c>
      <c r="D101" s="93">
        <f>D102+D105</f>
        <v>672000</v>
      </c>
      <c r="E101" s="202">
        <f t="shared" si="2"/>
        <v>546341.46341463411</v>
      </c>
      <c r="F101" s="200"/>
      <c r="G101" s="200"/>
      <c r="H101" s="201"/>
    </row>
    <row r="102" spans="1:8" ht="15.75" customHeight="1">
      <c r="A102" s="72"/>
      <c r="B102" s="68"/>
      <c r="C102" s="203" t="s">
        <v>332</v>
      </c>
      <c r="D102" s="204">
        <v>172000</v>
      </c>
      <c r="E102" s="49">
        <f t="shared" si="2"/>
        <v>139837.39837398374</v>
      </c>
      <c r="F102" s="152"/>
      <c r="G102" s="152"/>
      <c r="H102" s="199"/>
    </row>
    <row r="103" spans="1:8" ht="30" customHeight="1">
      <c r="A103" s="31" t="s">
        <v>162</v>
      </c>
      <c r="B103" s="31" t="s">
        <v>323</v>
      </c>
      <c r="C103" s="36" t="s">
        <v>333</v>
      </c>
      <c r="D103" s="32">
        <v>86000</v>
      </c>
      <c r="E103" s="33">
        <f t="shared" si="2"/>
        <v>69918.699186991871</v>
      </c>
      <c r="F103" s="41"/>
      <c r="G103" s="41"/>
      <c r="H103" s="52"/>
    </row>
    <row r="104" spans="1:8" ht="30" customHeight="1">
      <c r="A104" s="31" t="s">
        <v>164</v>
      </c>
      <c r="B104" s="31" t="s">
        <v>323</v>
      </c>
      <c r="C104" s="36" t="s">
        <v>335</v>
      </c>
      <c r="D104" s="32">
        <v>86000</v>
      </c>
      <c r="E104" s="33">
        <f t="shared" si="2"/>
        <v>69918.699186991871</v>
      </c>
      <c r="F104" s="41"/>
      <c r="G104" s="41"/>
      <c r="H104" s="52"/>
    </row>
    <row r="105" spans="1:8" ht="30" customHeight="1">
      <c r="A105" s="31" t="s">
        <v>165</v>
      </c>
      <c r="B105" s="31" t="s">
        <v>322</v>
      </c>
      <c r="C105" s="36" t="s">
        <v>334</v>
      </c>
      <c r="D105" s="32">
        <v>500000</v>
      </c>
      <c r="E105" s="33">
        <f>D105/1.23</f>
        <v>406504.06504065043</v>
      </c>
      <c r="F105" s="114" t="s">
        <v>180</v>
      </c>
      <c r="G105" s="41" t="s">
        <v>436</v>
      </c>
      <c r="H105" s="197" t="s">
        <v>415</v>
      </c>
    </row>
    <row r="106" spans="1:8" ht="42.75" customHeight="1">
      <c r="A106" s="37"/>
      <c r="B106" s="206"/>
      <c r="C106" s="115" t="s">
        <v>187</v>
      </c>
      <c r="D106" s="42">
        <f>D107+D108+D109</f>
        <v>1702000</v>
      </c>
      <c r="E106" s="42">
        <f t="shared" si="2"/>
        <v>1383739.837398374</v>
      </c>
      <c r="F106" s="40"/>
      <c r="G106" s="40"/>
      <c r="H106" s="146"/>
    </row>
    <row r="107" spans="1:8" ht="28.5" customHeight="1">
      <c r="A107" s="30" t="s">
        <v>167</v>
      </c>
      <c r="B107" s="68" t="s">
        <v>325</v>
      </c>
      <c r="C107" s="31" t="s">
        <v>190</v>
      </c>
      <c r="D107" s="32">
        <v>1500000</v>
      </c>
      <c r="E107" s="33">
        <f t="shared" si="2"/>
        <v>1219512.1951219512</v>
      </c>
      <c r="F107" s="41" t="s">
        <v>180</v>
      </c>
      <c r="G107" s="95" t="s">
        <v>338</v>
      </c>
      <c r="H107" s="51" t="s">
        <v>348</v>
      </c>
    </row>
    <row r="108" spans="1:8" ht="28.5" customHeight="1">
      <c r="A108" s="30" t="s">
        <v>169</v>
      </c>
      <c r="B108" s="31" t="s">
        <v>422</v>
      </c>
      <c r="C108" s="31" t="s">
        <v>193</v>
      </c>
      <c r="D108" s="32">
        <v>30000</v>
      </c>
      <c r="E108" s="33">
        <f t="shared" si="2"/>
        <v>24390.243902439026</v>
      </c>
      <c r="F108" s="41"/>
      <c r="G108" s="32"/>
      <c r="H108" s="52"/>
    </row>
    <row r="109" spans="1:8" ht="27" customHeight="1">
      <c r="A109" s="54"/>
      <c r="B109" s="178" t="s">
        <v>149</v>
      </c>
      <c r="C109" s="54" t="s">
        <v>195</v>
      </c>
      <c r="D109" s="55">
        <v>172000</v>
      </c>
      <c r="E109" s="33">
        <f t="shared" si="2"/>
        <v>139837.39837398374</v>
      </c>
      <c r="F109" s="56"/>
      <c r="G109" s="55"/>
      <c r="H109" s="74"/>
    </row>
    <row r="110" spans="1:8" ht="27" customHeight="1">
      <c r="A110" s="31" t="s">
        <v>170</v>
      </c>
      <c r="B110" s="36" t="s">
        <v>149</v>
      </c>
      <c r="C110" s="36" t="s">
        <v>336</v>
      </c>
      <c r="D110" s="32">
        <v>86000</v>
      </c>
      <c r="E110" s="33">
        <f t="shared" si="2"/>
        <v>69918.699186991871</v>
      </c>
      <c r="F110" s="41"/>
      <c r="G110" s="32"/>
      <c r="H110" s="52"/>
    </row>
    <row r="111" spans="1:8" ht="27" customHeight="1">
      <c r="A111" s="31" t="s">
        <v>175</v>
      </c>
      <c r="B111" s="36" t="s">
        <v>149</v>
      </c>
      <c r="C111" s="36" t="s">
        <v>337</v>
      </c>
      <c r="D111" s="32">
        <v>86000</v>
      </c>
      <c r="E111" s="33">
        <f t="shared" si="2"/>
        <v>69918.699186991871</v>
      </c>
      <c r="F111" s="41"/>
      <c r="G111" s="41"/>
      <c r="H111" s="32"/>
    </row>
    <row r="112" spans="1:8">
      <c r="A112" s="113"/>
      <c r="B112" s="116"/>
      <c r="C112" s="38" t="s">
        <v>198</v>
      </c>
      <c r="D112" s="42">
        <f>D113+D114+D115</f>
        <v>2060000</v>
      </c>
      <c r="E112" s="42">
        <f t="shared" si="2"/>
        <v>1674796.7479674798</v>
      </c>
      <c r="F112" s="63"/>
      <c r="G112" s="63"/>
      <c r="H112" s="62"/>
    </row>
    <row r="113" spans="1:11" ht="32.25" customHeight="1">
      <c r="A113" s="31" t="s">
        <v>177</v>
      </c>
      <c r="B113" s="72" t="s">
        <v>151</v>
      </c>
      <c r="C113" s="31" t="s">
        <v>200</v>
      </c>
      <c r="D113" s="32">
        <v>2000000</v>
      </c>
      <c r="E113" s="33">
        <f t="shared" si="2"/>
        <v>1626016.2601626017</v>
      </c>
      <c r="F113" s="41" t="s">
        <v>180</v>
      </c>
      <c r="G113" s="95" t="s">
        <v>340</v>
      </c>
      <c r="H113" s="53" t="s">
        <v>321</v>
      </c>
    </row>
    <row r="114" spans="1:11" ht="16.5" customHeight="1">
      <c r="A114" s="31" t="s">
        <v>428</v>
      </c>
      <c r="B114" s="31" t="s">
        <v>423</v>
      </c>
      <c r="C114" s="31" t="s">
        <v>424</v>
      </c>
      <c r="D114" s="32">
        <v>20000</v>
      </c>
      <c r="E114" s="33">
        <f t="shared" si="2"/>
        <v>16260.162601626016</v>
      </c>
      <c r="F114" s="41"/>
      <c r="G114" s="95"/>
      <c r="H114" s="53"/>
    </row>
    <row r="115" spans="1:11" ht="27" customHeight="1">
      <c r="A115" s="31" t="s">
        <v>179</v>
      </c>
      <c r="B115" s="177" t="s">
        <v>156</v>
      </c>
      <c r="C115" s="31" t="s">
        <v>203</v>
      </c>
      <c r="D115" s="32">
        <v>40000</v>
      </c>
      <c r="E115" s="33">
        <f t="shared" si="2"/>
        <v>32520.325203252032</v>
      </c>
      <c r="F115" s="41"/>
      <c r="G115" s="118"/>
      <c r="H115" s="32"/>
      <c r="K115" s="175"/>
    </row>
    <row r="116" spans="1:11">
      <c r="A116" s="116"/>
      <c r="B116" s="38"/>
      <c r="C116" s="119" t="s">
        <v>341</v>
      </c>
      <c r="D116" s="120">
        <f>D118+D117+D119</f>
        <v>202000</v>
      </c>
      <c r="E116" s="42">
        <f t="shared" si="2"/>
        <v>164227.64227642276</v>
      </c>
      <c r="F116" s="122"/>
      <c r="G116" s="228"/>
      <c r="H116" s="121"/>
    </row>
    <row r="117" spans="1:11" ht="30" customHeight="1">
      <c r="A117" s="31" t="s">
        <v>384</v>
      </c>
      <c r="B117" s="31" t="s">
        <v>171</v>
      </c>
      <c r="C117" s="36" t="s">
        <v>344</v>
      </c>
      <c r="D117" s="32">
        <v>86000</v>
      </c>
      <c r="E117" s="33">
        <f>D117/1.23</f>
        <v>69918.699186991871</v>
      </c>
      <c r="F117" s="41"/>
      <c r="G117" s="118"/>
      <c r="H117" s="32"/>
    </row>
    <row r="118" spans="1:11" ht="30" customHeight="1">
      <c r="A118" s="31" t="s">
        <v>385</v>
      </c>
      <c r="B118" s="31" t="s">
        <v>345</v>
      </c>
      <c r="C118" s="36" t="s">
        <v>342</v>
      </c>
      <c r="D118" s="32">
        <v>30000</v>
      </c>
      <c r="E118" s="33">
        <f>D118/1.23</f>
        <v>24390.243902439026</v>
      </c>
      <c r="F118" s="41"/>
      <c r="G118" s="41"/>
      <c r="H118" s="32"/>
    </row>
    <row r="119" spans="1:11" ht="24.75" customHeight="1">
      <c r="A119" s="31" t="s">
        <v>181</v>
      </c>
      <c r="B119" s="31" t="s">
        <v>343</v>
      </c>
      <c r="C119" s="31" t="s">
        <v>350</v>
      </c>
      <c r="D119" s="32">
        <v>86000</v>
      </c>
      <c r="E119" s="33">
        <f t="shared" si="2"/>
        <v>69918.699186991871</v>
      </c>
      <c r="F119" s="41"/>
      <c r="G119" s="32"/>
      <c r="H119" s="117"/>
    </row>
    <row r="120" spans="1:11" ht="14.25" customHeight="1">
      <c r="A120" s="116"/>
      <c r="B120" s="38"/>
      <c r="C120" s="119" t="s">
        <v>346</v>
      </c>
      <c r="D120" s="120">
        <v>150000</v>
      </c>
      <c r="E120" s="189">
        <f t="shared" si="2"/>
        <v>121951.21951219512</v>
      </c>
      <c r="F120" s="122"/>
      <c r="G120" s="123"/>
      <c r="H120" s="121"/>
    </row>
    <row r="121" spans="1:11" ht="26.25" customHeight="1">
      <c r="A121" s="31" t="s">
        <v>386</v>
      </c>
      <c r="B121" s="36" t="s">
        <v>205</v>
      </c>
      <c r="C121" s="36" t="s">
        <v>206</v>
      </c>
      <c r="D121" s="32">
        <v>150000</v>
      </c>
      <c r="E121" s="33">
        <f t="shared" si="2"/>
        <v>121951.21951219512</v>
      </c>
      <c r="F121" s="95" t="s">
        <v>180</v>
      </c>
      <c r="G121" s="95" t="s">
        <v>347</v>
      </c>
      <c r="H121" s="53" t="s">
        <v>414</v>
      </c>
    </row>
    <row r="122" spans="1:11" ht="18.75" customHeight="1">
      <c r="A122" s="124"/>
      <c r="B122" s="38"/>
      <c r="C122" s="38" t="s">
        <v>207</v>
      </c>
      <c r="D122" s="42">
        <f>D124+D125+D126+D127+D123</f>
        <v>1396000</v>
      </c>
      <c r="E122" s="42">
        <f>D122/1.23</f>
        <v>1134959.349593496</v>
      </c>
      <c r="F122" s="125"/>
      <c r="G122" s="125"/>
      <c r="H122" s="126"/>
    </row>
    <row r="123" spans="1:11" ht="18.75" customHeight="1">
      <c r="A123" s="31" t="s">
        <v>185</v>
      </c>
      <c r="B123" s="31" t="s">
        <v>453</v>
      </c>
      <c r="C123" s="36" t="s">
        <v>178</v>
      </c>
      <c r="D123" s="32">
        <v>86000</v>
      </c>
      <c r="E123" s="33">
        <f>D123/1.23</f>
        <v>69918.699186991871</v>
      </c>
      <c r="F123" s="41"/>
      <c r="G123" s="118"/>
      <c r="H123" s="32"/>
    </row>
    <row r="124" spans="1:11" ht="30" customHeight="1">
      <c r="A124" s="31" t="s">
        <v>188</v>
      </c>
      <c r="B124" s="106" t="s">
        <v>352</v>
      </c>
      <c r="C124" s="36" t="s">
        <v>351</v>
      </c>
      <c r="D124" s="32">
        <v>500000</v>
      </c>
      <c r="E124" s="33">
        <f t="shared" si="2"/>
        <v>406504.06504065043</v>
      </c>
      <c r="F124" s="41" t="s">
        <v>180</v>
      </c>
      <c r="G124" s="95" t="s">
        <v>338</v>
      </c>
      <c r="H124" s="33" t="s">
        <v>408</v>
      </c>
    </row>
    <row r="125" spans="1:11" ht="16.5" customHeight="1">
      <c r="A125" s="31" t="s">
        <v>191</v>
      </c>
      <c r="B125" s="31" t="s">
        <v>356</v>
      </c>
      <c r="C125" s="31" t="s">
        <v>210</v>
      </c>
      <c r="D125" s="32">
        <v>10000</v>
      </c>
      <c r="E125" s="33">
        <f t="shared" si="2"/>
        <v>8130.0813008130081</v>
      </c>
      <c r="F125" s="41"/>
      <c r="G125" s="41"/>
      <c r="H125" s="32"/>
    </row>
    <row r="126" spans="1:11" ht="25.5" customHeight="1">
      <c r="A126" s="31" t="s">
        <v>196</v>
      </c>
      <c r="B126" s="31" t="s">
        <v>357</v>
      </c>
      <c r="C126" s="31" t="s">
        <v>211</v>
      </c>
      <c r="D126" s="32">
        <v>250000</v>
      </c>
      <c r="E126" s="33">
        <f t="shared" si="2"/>
        <v>203252.03252032521</v>
      </c>
      <c r="F126" s="41" t="s">
        <v>180</v>
      </c>
      <c r="G126" s="95" t="s">
        <v>338</v>
      </c>
      <c r="H126" s="33" t="s">
        <v>409</v>
      </c>
    </row>
    <row r="127" spans="1:11" ht="27" customHeight="1">
      <c r="A127" s="31" t="s">
        <v>197</v>
      </c>
      <c r="B127" s="31" t="s">
        <v>355</v>
      </c>
      <c r="C127" s="31" t="s">
        <v>213</v>
      </c>
      <c r="D127" s="32">
        <v>550000</v>
      </c>
      <c r="E127" s="33">
        <f t="shared" si="2"/>
        <v>447154.47154471546</v>
      </c>
      <c r="F127" s="41" t="s">
        <v>180</v>
      </c>
      <c r="G127" s="95" t="s">
        <v>338</v>
      </c>
      <c r="H127" s="33" t="s">
        <v>349</v>
      </c>
    </row>
    <row r="128" spans="1:11" ht="36.75" customHeight="1">
      <c r="A128" s="37"/>
      <c r="B128" s="92"/>
      <c r="C128" s="92" t="s">
        <v>174</v>
      </c>
      <c r="D128" s="93">
        <f>D129+D130+D131</f>
        <v>456000</v>
      </c>
      <c r="E128" s="93">
        <f>D128/1.23</f>
        <v>370731.70731707319</v>
      </c>
      <c r="F128" s="207"/>
      <c r="G128" s="207"/>
      <c r="H128" s="105"/>
    </row>
    <row r="129" spans="1:8" ht="18.75" customHeight="1">
      <c r="A129" s="215" t="s">
        <v>387</v>
      </c>
      <c r="B129" s="68" t="s">
        <v>454</v>
      </c>
      <c r="C129" s="68" t="s">
        <v>176</v>
      </c>
      <c r="D129" s="69">
        <v>70000</v>
      </c>
      <c r="E129" s="70">
        <f>D129/1.23</f>
        <v>56910.569105691058</v>
      </c>
      <c r="F129" s="152"/>
      <c r="G129" s="152"/>
      <c r="H129" s="69"/>
    </row>
    <row r="130" spans="1:8" ht="19.5" customHeight="1">
      <c r="A130" s="31" t="s">
        <v>388</v>
      </c>
      <c r="B130" s="182" t="s">
        <v>455</v>
      </c>
      <c r="C130" s="36" t="s">
        <v>354</v>
      </c>
      <c r="D130" s="32">
        <v>86000</v>
      </c>
      <c r="E130" s="33">
        <f>D130/1.23</f>
        <v>69918.699186991871</v>
      </c>
      <c r="F130" s="41"/>
      <c r="G130" s="41"/>
      <c r="H130" s="32"/>
    </row>
    <row r="131" spans="1:8" ht="18" customHeight="1">
      <c r="A131" s="107"/>
      <c r="B131" s="31"/>
      <c r="C131" s="54" t="s">
        <v>418</v>
      </c>
      <c r="D131" s="55">
        <f>D132+D133+D134+D135</f>
        <v>300000</v>
      </c>
      <c r="E131" s="58">
        <f t="shared" ref="E131:E135" si="4">D131/1.23</f>
        <v>243902.43902439025</v>
      </c>
      <c r="F131" s="41"/>
      <c r="G131" s="95"/>
      <c r="H131" s="53"/>
    </row>
    <row r="132" spans="1:8" ht="19.5" customHeight="1">
      <c r="A132" s="31" t="s">
        <v>389</v>
      </c>
      <c r="B132" s="182" t="s">
        <v>456</v>
      </c>
      <c r="C132" s="31" t="s">
        <v>419</v>
      </c>
      <c r="D132" s="32">
        <v>85000</v>
      </c>
      <c r="E132" s="33">
        <f t="shared" si="4"/>
        <v>69105.691056910568</v>
      </c>
      <c r="F132" s="41"/>
      <c r="G132" s="41"/>
      <c r="H132" s="32"/>
    </row>
    <row r="133" spans="1:8" ht="18" customHeight="1">
      <c r="A133" s="31" t="s">
        <v>390</v>
      </c>
      <c r="B133" s="182" t="s">
        <v>456</v>
      </c>
      <c r="C133" s="31" t="s">
        <v>420</v>
      </c>
      <c r="D133" s="32">
        <v>70000</v>
      </c>
      <c r="E133" s="33">
        <f t="shared" si="4"/>
        <v>56910.569105691058</v>
      </c>
      <c r="F133" s="41"/>
      <c r="G133" s="41"/>
      <c r="H133" s="32"/>
    </row>
    <row r="134" spans="1:8" ht="18" customHeight="1">
      <c r="A134" s="31" t="s">
        <v>391</v>
      </c>
      <c r="B134" s="31" t="s">
        <v>456</v>
      </c>
      <c r="C134" s="31" t="s">
        <v>421</v>
      </c>
      <c r="D134" s="32">
        <v>60000</v>
      </c>
      <c r="E134" s="33">
        <f t="shared" si="4"/>
        <v>48780.487804878052</v>
      </c>
      <c r="F134" s="41"/>
      <c r="G134" s="41"/>
      <c r="H134" s="32"/>
    </row>
    <row r="135" spans="1:8" ht="33" customHeight="1">
      <c r="A135" s="226" t="s">
        <v>392</v>
      </c>
      <c r="B135" s="77" t="s">
        <v>456</v>
      </c>
      <c r="C135" s="77" t="s">
        <v>427</v>
      </c>
      <c r="D135" s="78">
        <v>85000</v>
      </c>
      <c r="E135" s="79">
        <f t="shared" si="4"/>
        <v>69105.691056910568</v>
      </c>
      <c r="F135" s="96"/>
      <c r="G135" s="197"/>
      <c r="H135" s="79"/>
    </row>
    <row r="136" spans="1:8" ht="30.75" customHeight="1">
      <c r="A136" s="227"/>
      <c r="B136" s="92"/>
      <c r="C136" s="92" t="s">
        <v>214</v>
      </c>
      <c r="D136" s="93">
        <f>D137+D138+D145+D146+D147+D148</f>
        <v>701000</v>
      </c>
      <c r="E136" s="93">
        <f t="shared" si="2"/>
        <v>569918.6991869919</v>
      </c>
      <c r="F136" s="207"/>
      <c r="G136" s="207"/>
      <c r="H136" s="105"/>
    </row>
    <row r="137" spans="1:8" ht="27" customHeight="1">
      <c r="A137" s="215" t="s">
        <v>393</v>
      </c>
      <c r="B137" s="68" t="s">
        <v>186</v>
      </c>
      <c r="C137" s="68" t="s">
        <v>216</v>
      </c>
      <c r="D137" s="69">
        <v>20000</v>
      </c>
      <c r="E137" s="70">
        <f t="shared" si="2"/>
        <v>16260.162601626016</v>
      </c>
      <c r="F137" s="152"/>
      <c r="G137" s="152"/>
      <c r="H137" s="69"/>
    </row>
    <row r="138" spans="1:8" ht="27.75" customHeight="1">
      <c r="A138" s="30"/>
      <c r="B138" s="190" t="s">
        <v>189</v>
      </c>
      <c r="C138" s="54" t="s">
        <v>217</v>
      </c>
      <c r="D138" s="55">
        <f>D139+D140+D141+D142+D143+D144</f>
        <v>250000</v>
      </c>
      <c r="E138" s="58">
        <f t="shared" si="2"/>
        <v>203252.03252032521</v>
      </c>
      <c r="F138" s="41"/>
      <c r="G138" s="127"/>
      <c r="H138" s="48"/>
    </row>
    <row r="139" spans="1:8" ht="18.75" customHeight="1">
      <c r="A139" s="30" t="s">
        <v>199</v>
      </c>
      <c r="B139" s="128" t="s">
        <v>189</v>
      </c>
      <c r="C139" s="31" t="s">
        <v>219</v>
      </c>
      <c r="D139" s="32">
        <v>10000</v>
      </c>
      <c r="E139" s="33">
        <f t="shared" si="2"/>
        <v>8130.0813008130081</v>
      </c>
      <c r="F139" s="41"/>
      <c r="G139" s="41"/>
      <c r="H139" s="32"/>
    </row>
    <row r="140" spans="1:8" ht="15.75" customHeight="1">
      <c r="A140" s="30" t="s">
        <v>201</v>
      </c>
      <c r="B140" s="128" t="s">
        <v>189</v>
      </c>
      <c r="C140" s="36" t="s">
        <v>222</v>
      </c>
      <c r="D140" s="32">
        <v>20000</v>
      </c>
      <c r="E140" s="33">
        <f t="shared" si="2"/>
        <v>16260.162601626016</v>
      </c>
      <c r="F140" s="41"/>
      <c r="G140" s="32"/>
      <c r="H140" s="32"/>
    </row>
    <row r="141" spans="1:8" ht="15.75" customHeight="1">
      <c r="A141" s="30" t="s">
        <v>201</v>
      </c>
      <c r="B141" s="128" t="s">
        <v>189</v>
      </c>
      <c r="C141" s="31" t="s">
        <v>224</v>
      </c>
      <c r="D141" s="32">
        <v>86000</v>
      </c>
      <c r="E141" s="33">
        <f t="shared" si="2"/>
        <v>69918.699186991871</v>
      </c>
      <c r="F141" s="41"/>
      <c r="G141" s="41"/>
      <c r="H141" s="32"/>
    </row>
    <row r="142" spans="1:8" ht="15" customHeight="1">
      <c r="A142" s="30" t="s">
        <v>394</v>
      </c>
      <c r="B142" s="128" t="s">
        <v>189</v>
      </c>
      <c r="C142" s="31" t="s">
        <v>226</v>
      </c>
      <c r="D142" s="32">
        <v>12000</v>
      </c>
      <c r="E142" s="33">
        <f t="shared" si="2"/>
        <v>9756.0975609756097</v>
      </c>
      <c r="F142" s="41"/>
      <c r="G142" s="41"/>
      <c r="H142" s="32"/>
    </row>
    <row r="143" spans="1:8">
      <c r="A143" s="30" t="s">
        <v>204</v>
      </c>
      <c r="B143" s="128" t="s">
        <v>189</v>
      </c>
      <c r="C143" s="36" t="s">
        <v>228</v>
      </c>
      <c r="D143" s="32">
        <v>61000</v>
      </c>
      <c r="E143" s="33">
        <f t="shared" si="2"/>
        <v>49593.495934959348</v>
      </c>
      <c r="F143" s="41"/>
      <c r="G143" s="32"/>
      <c r="H143" s="32"/>
    </row>
    <row r="144" spans="1:8">
      <c r="A144" s="184" t="s">
        <v>208</v>
      </c>
      <c r="B144" s="31" t="s">
        <v>189</v>
      </c>
      <c r="C144" s="31" t="s">
        <v>230</v>
      </c>
      <c r="D144" s="32">
        <v>61000</v>
      </c>
      <c r="E144" s="33">
        <f t="shared" si="2"/>
        <v>49593.495934959348</v>
      </c>
      <c r="F144" s="41"/>
      <c r="G144" s="41"/>
      <c r="H144" s="32"/>
    </row>
    <row r="145" spans="1:8">
      <c r="A145" s="30" t="s">
        <v>209</v>
      </c>
      <c r="B145" s="31" t="s">
        <v>192</v>
      </c>
      <c r="C145" s="31" t="s">
        <v>232</v>
      </c>
      <c r="D145" s="32">
        <v>55000</v>
      </c>
      <c r="E145" s="33">
        <f t="shared" si="2"/>
        <v>44715.447154471549</v>
      </c>
      <c r="F145" s="41"/>
      <c r="G145" s="32"/>
      <c r="H145" s="32"/>
    </row>
    <row r="146" spans="1:8">
      <c r="A146" s="31" t="s">
        <v>212</v>
      </c>
      <c r="B146" s="31" t="s">
        <v>194</v>
      </c>
      <c r="C146" s="31" t="s">
        <v>233</v>
      </c>
      <c r="D146" s="32">
        <v>40000</v>
      </c>
      <c r="E146" s="33">
        <f t="shared" si="2"/>
        <v>32520.325203252032</v>
      </c>
      <c r="F146" s="41"/>
      <c r="G146" s="52"/>
      <c r="H146" s="32"/>
    </row>
    <row r="147" spans="1:8">
      <c r="A147" s="185" t="s">
        <v>215</v>
      </c>
      <c r="B147" s="129" t="s">
        <v>202</v>
      </c>
      <c r="C147" s="31" t="s">
        <v>235</v>
      </c>
      <c r="D147" s="32">
        <v>86000</v>
      </c>
      <c r="E147" s="33">
        <f t="shared" ref="E147:E226" si="5">D147/1.23</f>
        <v>69918.699186991871</v>
      </c>
      <c r="F147" s="41"/>
      <c r="G147" s="41"/>
      <c r="H147" s="32"/>
    </row>
    <row r="148" spans="1:8" ht="24.75">
      <c r="A148" s="130" t="s">
        <v>218</v>
      </c>
      <c r="B148" s="31" t="s">
        <v>353</v>
      </c>
      <c r="C148" s="31" t="s">
        <v>236</v>
      </c>
      <c r="D148" s="32">
        <v>250000</v>
      </c>
      <c r="E148" s="33">
        <f t="shared" si="5"/>
        <v>203252.03252032521</v>
      </c>
      <c r="F148" s="41" t="s">
        <v>180</v>
      </c>
      <c r="G148" s="95" t="s">
        <v>338</v>
      </c>
      <c r="H148" s="33" t="s">
        <v>410</v>
      </c>
    </row>
    <row r="149" spans="1:8" ht="24.75" customHeight="1">
      <c r="A149" s="131"/>
      <c r="B149" s="132"/>
      <c r="C149" s="132" t="s">
        <v>240</v>
      </c>
      <c r="D149" s="133">
        <v>86000</v>
      </c>
      <c r="E149" s="133">
        <f t="shared" si="5"/>
        <v>69918.699186991871</v>
      </c>
      <c r="F149" s="134"/>
      <c r="G149" s="134"/>
      <c r="H149" s="135"/>
    </row>
    <row r="150" spans="1:8" ht="15.75" customHeight="1">
      <c r="A150" s="77" t="s">
        <v>395</v>
      </c>
      <c r="B150" s="208" t="s">
        <v>457</v>
      </c>
      <c r="C150" s="209" t="s">
        <v>242</v>
      </c>
      <c r="D150" s="137">
        <v>86000</v>
      </c>
      <c r="E150" s="210">
        <f t="shared" si="5"/>
        <v>69918.699186991871</v>
      </c>
      <c r="F150" s="138"/>
      <c r="G150" s="137"/>
      <c r="H150" s="137"/>
    </row>
    <row r="151" spans="1:8" ht="18" customHeight="1">
      <c r="A151" s="37"/>
      <c r="B151" s="206"/>
      <c r="C151" s="214" t="s">
        <v>363</v>
      </c>
      <c r="D151" s="93">
        <f>D152+D153+D154+D155+D156+D157+D158</f>
        <v>335000</v>
      </c>
      <c r="E151" s="93">
        <f t="shared" si="5"/>
        <v>272357.72357723577</v>
      </c>
      <c r="F151" s="94"/>
      <c r="G151" s="94"/>
      <c r="H151" s="146"/>
    </row>
    <row r="152" spans="1:8" ht="15.75" customHeight="1">
      <c r="A152" s="68" t="s">
        <v>221</v>
      </c>
      <c r="B152" s="211" t="s">
        <v>458</v>
      </c>
      <c r="C152" s="72" t="s">
        <v>364</v>
      </c>
      <c r="D152" s="69">
        <v>55000</v>
      </c>
      <c r="E152" s="212">
        <f t="shared" si="5"/>
        <v>44715.447154471549</v>
      </c>
      <c r="F152" s="152"/>
      <c r="G152" s="152"/>
      <c r="H152" s="213"/>
    </row>
    <row r="153" spans="1:8" ht="15.75" customHeight="1">
      <c r="A153" s="31" t="s">
        <v>223</v>
      </c>
      <c r="B153" s="128" t="s">
        <v>458</v>
      </c>
      <c r="C153" s="36" t="s">
        <v>365</v>
      </c>
      <c r="D153" s="65">
        <v>70000</v>
      </c>
      <c r="E153" s="136">
        <f t="shared" si="5"/>
        <v>56910.569105691058</v>
      </c>
      <c r="F153" s="118"/>
      <c r="G153" s="41"/>
      <c r="H153" s="32"/>
    </row>
    <row r="154" spans="1:8" ht="15.75" customHeight="1">
      <c r="A154" s="31" t="s">
        <v>225</v>
      </c>
      <c r="B154" s="128" t="s">
        <v>458</v>
      </c>
      <c r="C154" s="36" t="s">
        <v>366</v>
      </c>
      <c r="D154" s="32">
        <v>25000</v>
      </c>
      <c r="E154" s="136">
        <f t="shared" si="5"/>
        <v>20325.203252032519</v>
      </c>
      <c r="F154" s="41"/>
      <c r="G154" s="53"/>
      <c r="H154" s="32"/>
    </row>
    <row r="155" spans="1:8" ht="15.75" customHeight="1">
      <c r="A155" s="31" t="s">
        <v>227</v>
      </c>
      <c r="B155" s="129" t="s">
        <v>458</v>
      </c>
      <c r="C155" s="36" t="s">
        <v>367</v>
      </c>
      <c r="D155" s="65">
        <v>25000</v>
      </c>
      <c r="E155" s="136">
        <f t="shared" si="5"/>
        <v>20325.203252032519</v>
      </c>
      <c r="F155" s="41"/>
      <c r="G155" s="41"/>
      <c r="H155" s="32"/>
    </row>
    <row r="156" spans="1:8" ht="15.75" customHeight="1">
      <c r="A156" s="31" t="s">
        <v>229</v>
      </c>
      <c r="B156" s="128" t="s">
        <v>458</v>
      </c>
      <c r="C156" s="36" t="s">
        <v>368</v>
      </c>
      <c r="D156" s="65">
        <v>50000</v>
      </c>
      <c r="E156" s="136">
        <f t="shared" si="5"/>
        <v>40650.406504065038</v>
      </c>
      <c r="F156" s="41"/>
      <c r="G156" s="41"/>
      <c r="H156" s="32"/>
    </row>
    <row r="157" spans="1:8" ht="15.75" customHeight="1">
      <c r="A157" s="31" t="s">
        <v>396</v>
      </c>
      <c r="B157" s="128" t="s">
        <v>458</v>
      </c>
      <c r="C157" s="36" t="s">
        <v>369</v>
      </c>
      <c r="D157" s="65">
        <v>45000</v>
      </c>
      <c r="E157" s="136">
        <f t="shared" si="5"/>
        <v>36585.365853658535</v>
      </c>
      <c r="F157" s="41"/>
      <c r="G157" s="41"/>
      <c r="H157" s="32"/>
    </row>
    <row r="158" spans="1:8" ht="15.75" customHeight="1">
      <c r="A158" s="77" t="s">
        <v>231</v>
      </c>
      <c r="B158" s="129" t="s">
        <v>458</v>
      </c>
      <c r="C158" s="80" t="s">
        <v>370</v>
      </c>
      <c r="D158" s="78">
        <v>65000</v>
      </c>
      <c r="E158" s="210">
        <f t="shared" si="5"/>
        <v>52845.528455284555</v>
      </c>
      <c r="F158" s="216"/>
      <c r="G158" s="217"/>
      <c r="H158" s="78"/>
    </row>
    <row r="159" spans="1:8" ht="15.75" customHeight="1">
      <c r="A159" s="37"/>
      <c r="B159" s="206"/>
      <c r="C159" s="214" t="s">
        <v>371</v>
      </c>
      <c r="D159" s="93">
        <v>65000</v>
      </c>
      <c r="E159" s="93">
        <f t="shared" ref="E159:E160" si="6">D159/1.23</f>
        <v>52845.528455284555</v>
      </c>
      <c r="F159" s="94"/>
      <c r="G159" s="94"/>
      <c r="H159" s="146"/>
    </row>
    <row r="160" spans="1:8" ht="15.75" customHeight="1">
      <c r="A160" s="218" t="s">
        <v>429</v>
      </c>
      <c r="B160" s="219" t="s">
        <v>458</v>
      </c>
      <c r="C160" s="220" t="s">
        <v>372</v>
      </c>
      <c r="D160" s="221">
        <v>65000</v>
      </c>
      <c r="E160" s="222">
        <f t="shared" si="6"/>
        <v>52845.528455284555</v>
      </c>
      <c r="F160" s="223"/>
      <c r="G160" s="224"/>
      <c r="H160" s="221"/>
    </row>
    <row r="161" spans="1:8" ht="15.75" customHeight="1">
      <c r="A161" s="37"/>
      <c r="B161" s="206"/>
      <c r="C161" s="214" t="s">
        <v>373</v>
      </c>
      <c r="D161" s="93">
        <f>D162+D163+D164+D165+D166</f>
        <v>1270000</v>
      </c>
      <c r="E161" s="93">
        <f t="shared" ref="E161" si="7">D161/1.23</f>
        <v>1032520.325203252</v>
      </c>
      <c r="F161" s="94"/>
      <c r="G161" s="94"/>
      <c r="H161" s="146"/>
    </row>
    <row r="162" spans="1:8" ht="42" customHeight="1">
      <c r="A162" s="68" t="s">
        <v>430</v>
      </c>
      <c r="B162" s="215" t="s">
        <v>459</v>
      </c>
      <c r="C162" s="72" t="s">
        <v>375</v>
      </c>
      <c r="D162" s="69">
        <v>478000</v>
      </c>
      <c r="E162" s="70">
        <f t="shared" si="5"/>
        <v>388617.88617886178</v>
      </c>
      <c r="F162" s="152" t="s">
        <v>180</v>
      </c>
      <c r="G162" s="225" t="s">
        <v>338</v>
      </c>
      <c r="H162" s="70" t="s">
        <v>411</v>
      </c>
    </row>
    <row r="163" spans="1:8" ht="33" customHeight="1">
      <c r="A163" s="31" t="s">
        <v>234</v>
      </c>
      <c r="B163" s="128" t="s">
        <v>459</v>
      </c>
      <c r="C163" s="176" t="s">
        <v>376</v>
      </c>
      <c r="D163" s="32">
        <v>300000</v>
      </c>
      <c r="E163" s="33">
        <f t="shared" si="5"/>
        <v>243902.43902439025</v>
      </c>
      <c r="F163" s="41" t="s">
        <v>180</v>
      </c>
      <c r="G163" s="95" t="s">
        <v>338</v>
      </c>
      <c r="H163" s="33" t="s">
        <v>412</v>
      </c>
    </row>
    <row r="164" spans="1:8" ht="34.5" customHeight="1">
      <c r="A164" s="31" t="s">
        <v>237</v>
      </c>
      <c r="B164" s="128" t="s">
        <v>459</v>
      </c>
      <c r="C164" s="176" t="s">
        <v>377</v>
      </c>
      <c r="D164" s="32">
        <v>320000</v>
      </c>
      <c r="E164" s="179">
        <f t="shared" si="5"/>
        <v>260162.60162601626</v>
      </c>
      <c r="F164" s="41" t="s">
        <v>180</v>
      </c>
      <c r="G164" s="95" t="s">
        <v>338</v>
      </c>
      <c r="H164" s="33" t="s">
        <v>413</v>
      </c>
    </row>
    <row r="165" spans="1:8" ht="15.75" customHeight="1">
      <c r="A165" s="31" t="s">
        <v>238</v>
      </c>
      <c r="B165" s="128" t="s">
        <v>459</v>
      </c>
      <c r="C165" s="176" t="s">
        <v>378</v>
      </c>
      <c r="D165" s="32">
        <v>86000</v>
      </c>
      <c r="E165" s="179">
        <f t="shared" si="5"/>
        <v>69918.699186991871</v>
      </c>
      <c r="F165" s="114"/>
      <c r="G165" s="53"/>
      <c r="H165" s="32"/>
    </row>
    <row r="166" spans="1:8" ht="15.75" customHeight="1">
      <c r="A166" s="31" t="s">
        <v>239</v>
      </c>
      <c r="B166" s="128" t="s">
        <v>459</v>
      </c>
      <c r="C166" s="176" t="s">
        <v>379</v>
      </c>
      <c r="D166" s="32">
        <v>86000</v>
      </c>
      <c r="E166" s="179">
        <f t="shared" si="5"/>
        <v>69918.699186991871</v>
      </c>
      <c r="F166" s="114"/>
      <c r="G166" s="53"/>
      <c r="H166" s="32"/>
    </row>
    <row r="167" spans="1:8" ht="15.75" customHeight="1">
      <c r="A167" s="59"/>
      <c r="B167" s="103"/>
      <c r="C167" s="115" t="s">
        <v>381</v>
      </c>
      <c r="D167" s="42">
        <v>80000</v>
      </c>
      <c r="E167" s="42">
        <f t="shared" si="5"/>
        <v>65040.650406504064</v>
      </c>
      <c r="F167" s="40"/>
      <c r="G167" s="40"/>
      <c r="H167" s="111"/>
    </row>
    <row r="168" spans="1:8" ht="17.25" customHeight="1">
      <c r="A168" s="31" t="s">
        <v>397</v>
      </c>
      <c r="B168" s="128" t="s">
        <v>459</v>
      </c>
      <c r="C168" s="176" t="s">
        <v>380</v>
      </c>
      <c r="D168" s="32">
        <v>80000</v>
      </c>
      <c r="E168" s="179">
        <f t="shared" si="5"/>
        <v>65040.650406504064</v>
      </c>
      <c r="F168" s="41"/>
      <c r="G168" s="95"/>
      <c r="H168" s="32"/>
    </row>
    <row r="169" spans="1:8" ht="49.5" customHeight="1">
      <c r="A169" s="81"/>
      <c r="B169" s="15"/>
      <c r="C169" s="15" t="s">
        <v>147</v>
      </c>
      <c r="D169" s="16"/>
      <c r="E169" s="17"/>
      <c r="F169" s="82"/>
      <c r="G169" s="82"/>
      <c r="H169" s="83"/>
    </row>
    <row r="170" spans="1:8" ht="13.5" customHeight="1">
      <c r="A170" s="46"/>
      <c r="B170" s="26"/>
      <c r="C170" s="26" t="s">
        <v>439</v>
      </c>
      <c r="D170" s="67">
        <f>D171+D172+D173+D177+D178+D179+D180+D181+D182+D183</f>
        <v>191000</v>
      </c>
      <c r="E170" s="67">
        <f>D170/1.23</f>
        <v>155284.55284552847</v>
      </c>
      <c r="F170" s="84"/>
      <c r="G170" s="84"/>
      <c r="H170" s="85"/>
    </row>
    <row r="171" spans="1:8" ht="16.5" customHeight="1">
      <c r="A171" s="31" t="s">
        <v>241</v>
      </c>
      <c r="B171" s="68" t="s">
        <v>358</v>
      </c>
      <c r="C171" s="68" t="s">
        <v>123</v>
      </c>
      <c r="D171" s="69">
        <v>5000</v>
      </c>
      <c r="E171" s="70">
        <f>D171/1.23</f>
        <v>4065.040650406504</v>
      </c>
      <c r="F171" s="86"/>
      <c r="G171" s="87"/>
      <c r="H171" s="69"/>
    </row>
    <row r="172" spans="1:8" ht="16.5" customHeight="1">
      <c r="A172" s="30" t="s">
        <v>244</v>
      </c>
      <c r="B172" s="31" t="s">
        <v>359</v>
      </c>
      <c r="C172" s="31" t="s">
        <v>125</v>
      </c>
      <c r="D172" s="32">
        <v>25000</v>
      </c>
      <c r="E172" s="33">
        <f>D172/1.23</f>
        <v>20325.203252032519</v>
      </c>
      <c r="F172" s="88"/>
      <c r="G172" s="89"/>
      <c r="H172" s="32"/>
    </row>
    <row r="173" spans="1:8" ht="16.5" customHeight="1">
      <c r="A173" s="30"/>
      <c r="B173" s="31" t="s">
        <v>460</v>
      </c>
      <c r="C173" s="47" t="s">
        <v>63</v>
      </c>
      <c r="D173" s="48">
        <v>23000</v>
      </c>
      <c r="E173" s="74">
        <f>D173/1.23</f>
        <v>18699.186991869919</v>
      </c>
      <c r="F173" s="41"/>
      <c r="G173" s="90"/>
      <c r="H173" s="48"/>
    </row>
    <row r="174" spans="1:8" ht="16.5" customHeight="1">
      <c r="A174" s="30" t="s">
        <v>246</v>
      </c>
      <c r="B174" s="31" t="s">
        <v>460</v>
      </c>
      <c r="C174" s="31" t="s">
        <v>65</v>
      </c>
      <c r="D174" s="32">
        <v>10000</v>
      </c>
      <c r="E174" s="33">
        <v>11382.12</v>
      </c>
      <c r="F174" s="88"/>
      <c r="G174" s="88"/>
      <c r="H174" s="32"/>
    </row>
    <row r="175" spans="1:8" ht="16.5" customHeight="1">
      <c r="A175" s="30" t="s">
        <v>247</v>
      </c>
      <c r="B175" s="31" t="s">
        <v>460</v>
      </c>
      <c r="C175" s="31" t="s">
        <v>67</v>
      </c>
      <c r="D175" s="32">
        <v>10000</v>
      </c>
      <c r="E175" s="33">
        <v>2439.02</v>
      </c>
      <c r="F175" s="88"/>
      <c r="G175" s="88"/>
      <c r="H175" s="32"/>
    </row>
    <row r="176" spans="1:8" ht="16.5" customHeight="1">
      <c r="A176" s="30" t="s">
        <v>248</v>
      </c>
      <c r="B176" s="31" t="s">
        <v>460</v>
      </c>
      <c r="C176" s="31" t="s">
        <v>69</v>
      </c>
      <c r="D176" s="32">
        <v>3000</v>
      </c>
      <c r="E176" s="33">
        <v>2439.02</v>
      </c>
      <c r="F176" s="41"/>
      <c r="G176" s="41"/>
      <c r="H176" s="32"/>
    </row>
    <row r="177" spans="1:8" ht="29.25" customHeight="1">
      <c r="A177" s="31" t="s">
        <v>249</v>
      </c>
      <c r="B177" s="31" t="s">
        <v>461</v>
      </c>
      <c r="C177" s="31" t="s">
        <v>12</v>
      </c>
      <c r="D177" s="32">
        <v>3000</v>
      </c>
      <c r="E177" s="33">
        <f t="shared" ref="E177:E189" si="8">D177/1.23</f>
        <v>2439.0243902439024</v>
      </c>
      <c r="F177" s="41"/>
      <c r="G177" s="41"/>
      <c r="H177" s="32"/>
    </row>
    <row r="178" spans="1:8" ht="16.5" customHeight="1">
      <c r="A178" s="31" t="s">
        <v>250</v>
      </c>
      <c r="B178" s="31" t="s">
        <v>462</v>
      </c>
      <c r="C178" s="31" t="s">
        <v>14</v>
      </c>
      <c r="D178" s="32">
        <v>5000</v>
      </c>
      <c r="E178" s="33">
        <f t="shared" si="8"/>
        <v>4065.040650406504</v>
      </c>
      <c r="F178" s="41"/>
      <c r="G178" s="41"/>
      <c r="H178" s="32"/>
    </row>
    <row r="179" spans="1:8" ht="16.5" customHeight="1">
      <c r="A179" s="31" t="s">
        <v>251</v>
      </c>
      <c r="B179" s="31" t="s">
        <v>361</v>
      </c>
      <c r="C179" s="31" t="s">
        <v>17</v>
      </c>
      <c r="D179" s="32">
        <v>17000</v>
      </c>
      <c r="E179" s="33">
        <f t="shared" si="8"/>
        <v>13821.138211382115</v>
      </c>
      <c r="F179" s="41"/>
      <c r="G179" s="41"/>
      <c r="H179" s="32"/>
    </row>
    <row r="180" spans="1:8" ht="16.5" customHeight="1">
      <c r="A180" s="31" t="s">
        <v>252</v>
      </c>
      <c r="B180" s="31" t="s">
        <v>361</v>
      </c>
      <c r="C180" s="31" t="s">
        <v>19</v>
      </c>
      <c r="D180" s="32">
        <v>18000</v>
      </c>
      <c r="E180" s="33">
        <f t="shared" si="8"/>
        <v>14634.146341463415</v>
      </c>
      <c r="F180" s="34"/>
      <c r="G180" s="34"/>
      <c r="H180" s="32"/>
    </row>
    <row r="181" spans="1:8" ht="16.5" customHeight="1">
      <c r="A181" s="31" t="s">
        <v>254</v>
      </c>
      <c r="B181" s="31" t="s">
        <v>362</v>
      </c>
      <c r="C181" s="31" t="s">
        <v>161</v>
      </c>
      <c r="D181" s="32">
        <v>20000</v>
      </c>
      <c r="E181" s="33">
        <f t="shared" si="8"/>
        <v>16260.162601626016</v>
      </c>
      <c r="F181" s="34"/>
      <c r="G181" s="34"/>
      <c r="H181" s="32"/>
    </row>
    <row r="182" spans="1:8" ht="16.5" customHeight="1">
      <c r="A182" s="31" t="s">
        <v>255</v>
      </c>
      <c r="B182" s="31" t="s">
        <v>374</v>
      </c>
      <c r="C182" s="31" t="s">
        <v>30</v>
      </c>
      <c r="D182" s="32">
        <v>25000</v>
      </c>
      <c r="E182" s="33">
        <f t="shared" si="8"/>
        <v>20325.203252032519</v>
      </c>
      <c r="F182" s="41"/>
      <c r="G182" s="41"/>
      <c r="H182" s="32"/>
    </row>
    <row r="183" spans="1:8" ht="24.75" customHeight="1">
      <c r="A183" s="31"/>
      <c r="B183" s="54" t="s">
        <v>463</v>
      </c>
      <c r="C183" s="54" t="s">
        <v>163</v>
      </c>
      <c r="D183" s="55">
        <v>50000</v>
      </c>
      <c r="E183" s="58">
        <f t="shared" si="8"/>
        <v>40650.406504065038</v>
      </c>
      <c r="F183" s="56"/>
      <c r="G183" s="56"/>
      <c r="H183" s="55"/>
    </row>
    <row r="184" spans="1:8" ht="16.5" customHeight="1">
      <c r="A184" s="31" t="s">
        <v>398</v>
      </c>
      <c r="B184" s="31" t="s">
        <v>463</v>
      </c>
      <c r="C184" s="31" t="s">
        <v>73</v>
      </c>
      <c r="D184" s="32">
        <v>10000</v>
      </c>
      <c r="E184" s="33">
        <f t="shared" si="8"/>
        <v>8130.0813008130081</v>
      </c>
      <c r="F184" s="41"/>
      <c r="G184" s="41"/>
      <c r="H184" s="32"/>
    </row>
    <row r="185" spans="1:8" ht="16.5" customHeight="1">
      <c r="A185" s="31" t="s">
        <v>399</v>
      </c>
      <c r="B185" s="77" t="s">
        <v>463</v>
      </c>
      <c r="C185" s="77" t="s">
        <v>75</v>
      </c>
      <c r="D185" s="78">
        <v>40000</v>
      </c>
      <c r="E185" s="79">
        <f t="shared" si="8"/>
        <v>32520.325203252032</v>
      </c>
      <c r="F185" s="34"/>
      <c r="G185" s="34"/>
      <c r="H185" s="32"/>
    </row>
    <row r="186" spans="1:8" ht="16.5" customHeight="1">
      <c r="A186" s="91"/>
      <c r="B186" s="92"/>
      <c r="C186" s="92" t="s">
        <v>166</v>
      </c>
      <c r="D186" s="93">
        <v>20000</v>
      </c>
      <c r="E186" s="93">
        <f t="shared" si="8"/>
        <v>16260.162601626016</v>
      </c>
      <c r="F186" s="94"/>
      <c r="G186" s="94"/>
      <c r="H186" s="39"/>
    </row>
    <row r="187" spans="1:8" ht="16.5" customHeight="1">
      <c r="A187" s="31" t="s">
        <v>259</v>
      </c>
      <c r="B187" s="31" t="s">
        <v>464</v>
      </c>
      <c r="C187" s="31" t="s">
        <v>168</v>
      </c>
      <c r="D187" s="32">
        <v>10000</v>
      </c>
      <c r="E187" s="33">
        <f t="shared" si="8"/>
        <v>8130.0813008130081</v>
      </c>
      <c r="F187" s="95"/>
      <c r="G187" s="32"/>
      <c r="H187" s="32"/>
    </row>
    <row r="188" spans="1:8" ht="16.5" customHeight="1">
      <c r="A188" s="77" t="s">
        <v>260</v>
      </c>
      <c r="B188" s="31" t="s">
        <v>465</v>
      </c>
      <c r="C188" s="31" t="s">
        <v>35</v>
      </c>
      <c r="D188" s="32">
        <v>5000</v>
      </c>
      <c r="E188" s="33">
        <f t="shared" si="8"/>
        <v>4065.040650406504</v>
      </c>
      <c r="F188" s="41"/>
      <c r="G188" s="32"/>
      <c r="H188" s="32"/>
    </row>
    <row r="189" spans="1:8" ht="16.5" customHeight="1">
      <c r="A189" s="31" t="s">
        <v>400</v>
      </c>
      <c r="B189" s="77" t="s">
        <v>245</v>
      </c>
      <c r="C189" s="77" t="s">
        <v>172</v>
      </c>
      <c r="D189" s="78">
        <v>5000</v>
      </c>
      <c r="E189" s="79">
        <f t="shared" si="8"/>
        <v>4065.040650406504</v>
      </c>
      <c r="F189" s="96"/>
      <c r="G189" s="78"/>
      <c r="H189" s="78"/>
    </row>
    <row r="190" spans="1:8" ht="38.25" customHeight="1">
      <c r="A190" s="139"/>
      <c r="B190" s="139"/>
      <c r="C190" s="140" t="s">
        <v>243</v>
      </c>
      <c r="D190" s="141">
        <f>D191+D192+D196+D197+D198</f>
        <v>24000</v>
      </c>
      <c r="E190" s="141">
        <f t="shared" si="5"/>
        <v>19512.195121951219</v>
      </c>
      <c r="F190" s="142"/>
      <c r="G190" s="143"/>
      <c r="H190" s="144"/>
    </row>
    <row r="191" spans="1:8" ht="16.5" customHeight="1">
      <c r="A191" s="31" t="s">
        <v>263</v>
      </c>
      <c r="B191" s="129" t="s">
        <v>466</v>
      </c>
      <c r="C191" s="31" t="s">
        <v>123</v>
      </c>
      <c r="D191" s="32">
        <v>2000</v>
      </c>
      <c r="E191" s="33">
        <f t="shared" si="5"/>
        <v>1626.0162601626016</v>
      </c>
      <c r="F191" s="41"/>
      <c r="G191" s="41"/>
      <c r="H191" s="145"/>
    </row>
    <row r="192" spans="1:8" ht="15.75" customHeight="1">
      <c r="A192" s="36"/>
      <c r="B192" s="54" t="s">
        <v>467</v>
      </c>
      <c r="C192" s="47" t="s">
        <v>127</v>
      </c>
      <c r="D192" s="48">
        <v>6000</v>
      </c>
      <c r="E192" s="74">
        <f t="shared" si="5"/>
        <v>4878.0487804878048</v>
      </c>
      <c r="F192" s="118"/>
      <c r="G192" s="41"/>
      <c r="H192" s="32"/>
    </row>
    <row r="193" spans="1:8">
      <c r="A193" s="31" t="s">
        <v>264</v>
      </c>
      <c r="B193" s="31" t="s">
        <v>467</v>
      </c>
      <c r="C193" s="31" t="s">
        <v>65</v>
      </c>
      <c r="D193" s="32">
        <v>2000</v>
      </c>
      <c r="E193" s="33">
        <v>2439.02</v>
      </c>
      <c r="F193" s="41"/>
      <c r="G193" s="53"/>
      <c r="H193" s="32"/>
    </row>
    <row r="194" spans="1:8">
      <c r="A194" s="31" t="s">
        <v>265</v>
      </c>
      <c r="B194" s="31" t="s">
        <v>467</v>
      </c>
      <c r="C194" s="31" t="s">
        <v>67</v>
      </c>
      <c r="D194" s="32">
        <v>2000</v>
      </c>
      <c r="E194" s="33">
        <v>1626.02</v>
      </c>
      <c r="F194" s="41"/>
      <c r="G194" s="117"/>
      <c r="H194" s="32"/>
    </row>
    <row r="195" spans="1:8" ht="14.25" customHeight="1">
      <c r="A195" s="31" t="s">
        <v>266</v>
      </c>
      <c r="B195" s="31" t="s">
        <v>467</v>
      </c>
      <c r="C195" s="31" t="s">
        <v>69</v>
      </c>
      <c r="D195" s="32">
        <v>2000</v>
      </c>
      <c r="E195" s="33">
        <v>813.01</v>
      </c>
      <c r="F195" s="41"/>
      <c r="G195" s="53"/>
      <c r="H195" s="32"/>
    </row>
    <row r="196" spans="1:8" ht="15" customHeight="1">
      <c r="A196" s="185" t="s">
        <v>267</v>
      </c>
      <c r="B196" s="31" t="s">
        <v>468</v>
      </c>
      <c r="C196" s="31" t="s">
        <v>17</v>
      </c>
      <c r="D196" s="32">
        <v>3000</v>
      </c>
      <c r="E196" s="33">
        <f t="shared" si="5"/>
        <v>2439.0243902439024</v>
      </c>
      <c r="F196" s="34"/>
      <c r="G196" s="53"/>
      <c r="H196" s="33"/>
    </row>
    <row r="197" spans="1:8" ht="13.5" customHeight="1">
      <c r="A197" s="31" t="s">
        <v>268</v>
      </c>
      <c r="B197" s="31" t="s">
        <v>468</v>
      </c>
      <c r="C197" s="31" t="s">
        <v>19</v>
      </c>
      <c r="D197" s="32">
        <v>7000</v>
      </c>
      <c r="E197" s="33">
        <f t="shared" si="5"/>
        <v>5691.0569105691056</v>
      </c>
      <c r="F197" s="34"/>
      <c r="G197" s="53"/>
      <c r="H197" s="33"/>
    </row>
    <row r="198" spans="1:8" ht="13.5" customHeight="1">
      <c r="A198" s="31" t="s">
        <v>270</v>
      </c>
      <c r="B198" s="31" t="s">
        <v>469</v>
      </c>
      <c r="C198" s="31" t="s">
        <v>30</v>
      </c>
      <c r="D198" s="32">
        <v>6000</v>
      </c>
      <c r="E198" s="33">
        <f t="shared" si="5"/>
        <v>4878.0487804878048</v>
      </c>
      <c r="F198" s="41"/>
      <c r="G198" s="117"/>
      <c r="H198" s="32"/>
    </row>
    <row r="199" spans="1:8" ht="17.25" customHeight="1">
      <c r="A199" s="155"/>
      <c r="B199" s="156"/>
      <c r="C199" s="98" t="s">
        <v>258</v>
      </c>
      <c r="D199" s="99">
        <f>D200+D201</f>
        <v>48000</v>
      </c>
      <c r="E199" s="99">
        <f>D199/1.23</f>
        <v>39024.390243902439</v>
      </c>
      <c r="F199" s="157"/>
      <c r="G199" s="158"/>
      <c r="H199" s="159"/>
    </row>
    <row r="200" spans="1:8" ht="15.75" customHeight="1">
      <c r="A200" s="186" t="s">
        <v>272</v>
      </c>
      <c r="B200" s="68" t="s">
        <v>470</v>
      </c>
      <c r="C200" s="128" t="s">
        <v>261</v>
      </c>
      <c r="D200" s="69">
        <v>28000</v>
      </c>
      <c r="E200" s="70">
        <f>D200/1.23</f>
        <v>22764.227642276423</v>
      </c>
      <c r="F200" s="154"/>
      <c r="G200" s="153"/>
      <c r="H200" s="32"/>
    </row>
    <row r="201" spans="1:8" ht="18.75" customHeight="1">
      <c r="A201" s="128" t="s">
        <v>273</v>
      </c>
      <c r="B201" s="31" t="s">
        <v>471</v>
      </c>
      <c r="C201" s="68" t="s">
        <v>440</v>
      </c>
      <c r="D201" s="32">
        <v>20000</v>
      </c>
      <c r="E201" s="33">
        <f>D201/1.23</f>
        <v>16260.162601626016</v>
      </c>
      <c r="F201" s="180"/>
      <c r="G201" s="181"/>
      <c r="H201" s="32"/>
    </row>
    <row r="202" spans="1:8" ht="26.25" customHeight="1">
      <c r="A202" s="59"/>
      <c r="B202" s="59"/>
      <c r="C202" s="38" t="s">
        <v>253</v>
      </c>
      <c r="D202" s="42">
        <v>1680000</v>
      </c>
      <c r="E202" s="42">
        <f t="shared" si="5"/>
        <v>1365853.6585365853</v>
      </c>
      <c r="F202" s="104"/>
      <c r="G202" s="104"/>
      <c r="H202" s="146"/>
    </row>
    <row r="203" spans="1:8" ht="30.75" customHeight="1">
      <c r="A203" s="31" t="s">
        <v>274</v>
      </c>
      <c r="B203" s="31" t="s">
        <v>472</v>
      </c>
      <c r="C203" s="31" t="s">
        <v>425</v>
      </c>
      <c r="D203" s="32">
        <v>80000</v>
      </c>
      <c r="E203" s="33">
        <f t="shared" si="5"/>
        <v>65040.650406504064</v>
      </c>
      <c r="F203" s="41"/>
      <c r="G203" s="32"/>
      <c r="H203" s="52"/>
    </row>
    <row r="204" spans="1:8" ht="24.75" customHeight="1">
      <c r="A204" s="77" t="s">
        <v>275</v>
      </c>
      <c r="B204" s="31" t="s">
        <v>473</v>
      </c>
      <c r="C204" s="31" t="s">
        <v>256</v>
      </c>
      <c r="D204" s="32">
        <v>1600000</v>
      </c>
      <c r="E204" s="33">
        <f t="shared" si="5"/>
        <v>1300813.0081300812</v>
      </c>
      <c r="F204" s="41" t="s">
        <v>180</v>
      </c>
      <c r="G204" s="95" t="s">
        <v>338</v>
      </c>
      <c r="H204" s="33" t="s">
        <v>414</v>
      </c>
    </row>
    <row r="205" spans="1:8" ht="25.5" customHeight="1">
      <c r="A205" s="148"/>
      <c r="B205" s="148"/>
      <c r="C205" s="38" t="s">
        <v>257</v>
      </c>
      <c r="D205" s="42">
        <v>86000</v>
      </c>
      <c r="E205" s="42">
        <f t="shared" si="5"/>
        <v>69918.699186991871</v>
      </c>
      <c r="F205" s="149"/>
      <c r="G205" s="150"/>
      <c r="H205" s="151"/>
    </row>
    <row r="206" spans="1:8" ht="20.25" customHeight="1">
      <c r="A206" s="185" t="s">
        <v>274</v>
      </c>
      <c r="B206" s="128" t="s">
        <v>474</v>
      </c>
      <c r="C206" s="36" t="s">
        <v>360</v>
      </c>
      <c r="D206" s="32">
        <v>86000</v>
      </c>
      <c r="E206" s="33">
        <f>D206/1.23</f>
        <v>69918.699186991871</v>
      </c>
      <c r="F206" s="41"/>
      <c r="G206" s="41"/>
      <c r="H206" s="32"/>
    </row>
    <row r="207" spans="1:8" ht="41.25" customHeight="1">
      <c r="A207" s="160"/>
      <c r="B207" s="161"/>
      <c r="C207" s="162" t="s">
        <v>262</v>
      </c>
      <c r="D207" s="141">
        <f>D208+D209+D210+D214+D215+D216+D217+D218+D219+D220+D221+D222+D223+D224+D229+D225+D227+D226+D228</f>
        <v>617400</v>
      </c>
      <c r="E207" s="141">
        <f>D207/1.23</f>
        <v>501951.21951219515</v>
      </c>
      <c r="F207" s="160"/>
      <c r="G207" s="160"/>
      <c r="H207" s="163"/>
    </row>
    <row r="208" spans="1:8" ht="15.75" customHeight="1">
      <c r="A208" s="128" t="s">
        <v>278</v>
      </c>
      <c r="B208" s="68" t="s">
        <v>475</v>
      </c>
      <c r="C208" s="68" t="s">
        <v>123</v>
      </c>
      <c r="D208" s="69">
        <v>5000</v>
      </c>
      <c r="E208" s="70">
        <f t="shared" si="5"/>
        <v>4065.040650406504</v>
      </c>
      <c r="F208" s="164"/>
      <c r="G208" s="165"/>
      <c r="H208" s="69"/>
    </row>
    <row r="209" spans="1:8" ht="15" customHeight="1">
      <c r="A209" s="30" t="s">
        <v>281</v>
      </c>
      <c r="B209" s="31" t="s">
        <v>476</v>
      </c>
      <c r="C209" s="31" t="s">
        <v>125</v>
      </c>
      <c r="D209" s="32">
        <v>5000</v>
      </c>
      <c r="E209" s="33">
        <f t="shared" si="5"/>
        <v>4065.040650406504</v>
      </c>
      <c r="F209" s="88"/>
      <c r="G209" s="89"/>
      <c r="H209" s="32"/>
    </row>
    <row r="210" spans="1:8" ht="13.5" customHeight="1">
      <c r="A210" s="128"/>
      <c r="B210" s="54" t="s">
        <v>477</v>
      </c>
      <c r="C210" s="47" t="s">
        <v>127</v>
      </c>
      <c r="D210" s="48">
        <v>25700</v>
      </c>
      <c r="E210" s="74">
        <f t="shared" si="5"/>
        <v>20894.308943089432</v>
      </c>
      <c r="F210" s="71"/>
      <c r="G210" s="166"/>
      <c r="H210" s="48"/>
    </row>
    <row r="211" spans="1:8">
      <c r="A211" s="128" t="s">
        <v>284</v>
      </c>
      <c r="B211" s="31" t="s">
        <v>477</v>
      </c>
      <c r="C211" s="31" t="s">
        <v>65</v>
      </c>
      <c r="D211" s="32">
        <v>10000</v>
      </c>
      <c r="E211" s="33">
        <f t="shared" si="5"/>
        <v>8130.0813008130081</v>
      </c>
      <c r="F211" s="71"/>
      <c r="G211" s="76"/>
      <c r="H211" s="32"/>
    </row>
    <row r="212" spans="1:8" ht="13.5" customHeight="1">
      <c r="A212" s="128" t="s">
        <v>287</v>
      </c>
      <c r="B212" s="31" t="s">
        <v>477</v>
      </c>
      <c r="C212" s="31" t="s">
        <v>67</v>
      </c>
      <c r="D212" s="32">
        <v>10000</v>
      </c>
      <c r="E212" s="33">
        <f t="shared" si="5"/>
        <v>8130.0813008130081</v>
      </c>
      <c r="F212" s="71"/>
      <c r="G212" s="76"/>
      <c r="H212" s="32"/>
    </row>
    <row r="213" spans="1:8" ht="15.75" customHeight="1">
      <c r="A213" s="184" t="s">
        <v>289</v>
      </c>
      <c r="B213" s="31" t="s">
        <v>477</v>
      </c>
      <c r="C213" s="31" t="s">
        <v>69</v>
      </c>
      <c r="D213" s="32">
        <v>7600</v>
      </c>
      <c r="E213" s="33">
        <f t="shared" si="5"/>
        <v>6178.8617886178863</v>
      </c>
      <c r="F213" s="71"/>
      <c r="G213" s="73"/>
      <c r="H213" s="32"/>
    </row>
    <row r="214" spans="1:8" ht="25.5" customHeight="1">
      <c r="A214" s="184" t="s">
        <v>291</v>
      </c>
      <c r="B214" s="31" t="s">
        <v>478</v>
      </c>
      <c r="C214" s="31" t="s">
        <v>12</v>
      </c>
      <c r="D214" s="32">
        <v>2000</v>
      </c>
      <c r="E214" s="33">
        <f t="shared" si="5"/>
        <v>1626.0162601626016</v>
      </c>
      <c r="F214" s="34"/>
      <c r="G214" s="33"/>
      <c r="H214" s="32"/>
    </row>
    <row r="215" spans="1:8" ht="14.25" customHeight="1">
      <c r="A215" s="128" t="s">
        <v>293</v>
      </c>
      <c r="B215" s="31" t="s">
        <v>479</v>
      </c>
      <c r="C215" s="31" t="s">
        <v>269</v>
      </c>
      <c r="D215" s="32">
        <v>3000</v>
      </c>
      <c r="E215" s="33">
        <f t="shared" si="5"/>
        <v>2439.0243902439024</v>
      </c>
      <c r="F215" s="34"/>
      <c r="G215" s="34"/>
      <c r="H215" s="32"/>
    </row>
    <row r="216" spans="1:8" ht="13.5" customHeight="1">
      <c r="A216" s="128" t="s">
        <v>296</v>
      </c>
      <c r="B216" s="31" t="s">
        <v>480</v>
      </c>
      <c r="C216" s="31" t="s">
        <v>271</v>
      </c>
      <c r="D216" s="32">
        <v>6000</v>
      </c>
      <c r="E216" s="33">
        <f t="shared" si="5"/>
        <v>4878.0487804878048</v>
      </c>
      <c r="F216" s="34"/>
      <c r="G216" s="34"/>
      <c r="H216" s="32"/>
    </row>
    <row r="217" spans="1:8" ht="15.75" customHeight="1">
      <c r="A217" s="128" t="s">
        <v>401</v>
      </c>
      <c r="B217" s="31" t="s">
        <v>481</v>
      </c>
      <c r="C217" s="31" t="s">
        <v>14</v>
      </c>
      <c r="D217" s="32">
        <v>2000</v>
      </c>
      <c r="E217" s="33">
        <f t="shared" si="5"/>
        <v>1626.0162601626016</v>
      </c>
      <c r="F217" s="118"/>
      <c r="G217" s="52"/>
      <c r="H217" s="32"/>
    </row>
    <row r="218" spans="1:8" ht="15.75" customHeight="1">
      <c r="A218" s="128" t="s">
        <v>402</v>
      </c>
      <c r="B218" s="31" t="s">
        <v>482</v>
      </c>
      <c r="C218" s="31" t="s">
        <v>17</v>
      </c>
      <c r="D218" s="32">
        <v>17000</v>
      </c>
      <c r="E218" s="33">
        <f t="shared" si="5"/>
        <v>13821.138211382115</v>
      </c>
      <c r="F218" s="34"/>
      <c r="G218" s="34"/>
      <c r="H218" s="32"/>
    </row>
    <row r="219" spans="1:8" ht="16.5" customHeight="1">
      <c r="A219" s="128" t="s">
        <v>403</v>
      </c>
      <c r="B219" s="31" t="s">
        <v>482</v>
      </c>
      <c r="C219" s="31" t="s">
        <v>19</v>
      </c>
      <c r="D219" s="32">
        <v>3000</v>
      </c>
      <c r="E219" s="33">
        <f t="shared" si="5"/>
        <v>2439.0243902439024</v>
      </c>
      <c r="F219" s="34"/>
      <c r="G219" s="34"/>
      <c r="H219" s="32"/>
    </row>
    <row r="220" spans="1:8" ht="30" customHeight="1">
      <c r="A220" s="184" t="s">
        <v>404</v>
      </c>
      <c r="B220" s="31" t="s">
        <v>483</v>
      </c>
      <c r="C220" s="31" t="s">
        <v>276</v>
      </c>
      <c r="D220" s="32">
        <v>160000</v>
      </c>
      <c r="E220" s="33">
        <f t="shared" si="5"/>
        <v>130081.30081300813</v>
      </c>
      <c r="F220" s="41" t="s">
        <v>277</v>
      </c>
      <c r="G220" s="95" t="s">
        <v>340</v>
      </c>
      <c r="H220" s="53" t="s">
        <v>324</v>
      </c>
    </row>
    <row r="221" spans="1:8" ht="15.75" customHeight="1">
      <c r="A221" s="184" t="s">
        <v>405</v>
      </c>
      <c r="B221" s="31" t="s">
        <v>279</v>
      </c>
      <c r="C221" s="31" t="s">
        <v>30</v>
      </c>
      <c r="D221" s="32">
        <v>11000</v>
      </c>
      <c r="E221" s="33">
        <f t="shared" si="5"/>
        <v>8943.0894308943098</v>
      </c>
      <c r="F221" s="34"/>
      <c r="G221" s="33"/>
      <c r="H221" s="32"/>
    </row>
    <row r="222" spans="1:8" ht="15.75" customHeight="1">
      <c r="A222" s="128" t="s">
        <v>406</v>
      </c>
      <c r="B222" s="31" t="s">
        <v>282</v>
      </c>
      <c r="C222" s="31" t="s">
        <v>280</v>
      </c>
      <c r="D222" s="32">
        <v>75500</v>
      </c>
      <c r="E222" s="33">
        <f t="shared" si="5"/>
        <v>61382.113821138213</v>
      </c>
      <c r="F222" s="41"/>
      <c r="G222" s="32"/>
      <c r="H222" s="32"/>
    </row>
    <row r="223" spans="1:8" ht="15" customHeight="1">
      <c r="A223" s="184" t="s">
        <v>407</v>
      </c>
      <c r="B223" s="31" t="s">
        <v>285</v>
      </c>
      <c r="C223" s="31" t="s">
        <v>283</v>
      </c>
      <c r="D223" s="32">
        <v>86100</v>
      </c>
      <c r="E223" s="33">
        <f t="shared" si="5"/>
        <v>70000</v>
      </c>
      <c r="F223" s="41"/>
      <c r="G223" s="41"/>
      <c r="H223" s="32"/>
    </row>
    <row r="224" spans="1:8" ht="14.25" customHeight="1">
      <c r="A224" s="184" t="s">
        <v>431</v>
      </c>
      <c r="B224" s="31" t="s">
        <v>288</v>
      </c>
      <c r="C224" s="31" t="s">
        <v>286</v>
      </c>
      <c r="D224" s="32">
        <v>10000</v>
      </c>
      <c r="E224" s="33">
        <f t="shared" si="5"/>
        <v>8130.0813008130081</v>
      </c>
      <c r="F224" s="41"/>
      <c r="G224" s="41"/>
      <c r="H224" s="32"/>
    </row>
    <row r="225" spans="1:8" ht="17.25" customHeight="1">
      <c r="A225" s="31" t="s">
        <v>432</v>
      </c>
      <c r="B225" s="31" t="s">
        <v>290</v>
      </c>
      <c r="C225" s="31" t="s">
        <v>176</v>
      </c>
      <c r="D225" s="32">
        <v>50000</v>
      </c>
      <c r="E225" s="33">
        <f t="shared" si="5"/>
        <v>40650.406504065038</v>
      </c>
      <c r="F225" s="34"/>
      <c r="G225" s="34"/>
      <c r="H225" s="32"/>
    </row>
    <row r="226" spans="1:8" ht="18" customHeight="1">
      <c r="A226" s="31" t="s">
        <v>433</v>
      </c>
      <c r="B226" s="31" t="s">
        <v>294</v>
      </c>
      <c r="C226" s="31" t="s">
        <v>295</v>
      </c>
      <c r="D226" s="32">
        <v>40000</v>
      </c>
      <c r="E226" s="33">
        <f t="shared" si="5"/>
        <v>32520.325203252032</v>
      </c>
      <c r="F226" s="41"/>
      <c r="G226" s="32"/>
      <c r="H226" s="32"/>
    </row>
    <row r="227" spans="1:8" ht="18" customHeight="1">
      <c r="A227" s="31" t="s">
        <v>434</v>
      </c>
      <c r="B227" s="31" t="s">
        <v>382</v>
      </c>
      <c r="C227" s="36" t="s">
        <v>292</v>
      </c>
      <c r="D227" s="32">
        <v>20000</v>
      </c>
      <c r="E227" s="33">
        <f>D227/1.23</f>
        <v>16260.162601626016</v>
      </c>
      <c r="F227" s="34"/>
      <c r="G227" s="33"/>
      <c r="H227" s="32"/>
    </row>
    <row r="228" spans="1:8" ht="18" customHeight="1">
      <c r="A228" s="31" t="s">
        <v>435</v>
      </c>
      <c r="B228" s="31" t="s">
        <v>484</v>
      </c>
      <c r="C228" s="31" t="s">
        <v>297</v>
      </c>
      <c r="D228" s="32">
        <v>86100</v>
      </c>
      <c r="E228" s="33">
        <f>D228/1.23</f>
        <v>70000</v>
      </c>
      <c r="F228" s="41"/>
      <c r="G228" s="32"/>
      <c r="H228" s="32"/>
    </row>
    <row r="229" spans="1:8" ht="18" customHeight="1">
      <c r="A229" s="128" t="s">
        <v>485</v>
      </c>
      <c r="B229" s="31" t="s">
        <v>383</v>
      </c>
      <c r="C229" s="31" t="s">
        <v>426</v>
      </c>
      <c r="D229" s="32">
        <v>10000</v>
      </c>
      <c r="E229" s="33">
        <f>D229/1.23</f>
        <v>8130.0813008130081</v>
      </c>
      <c r="F229" s="34"/>
      <c r="G229" s="33"/>
      <c r="H229" s="32"/>
    </row>
    <row r="230" spans="1:8" ht="13.5" customHeight="1">
      <c r="C230" s="168" t="s">
        <v>298</v>
      </c>
      <c r="D230" s="169">
        <f>D207+D199+D205+D202+D190+D167+D161+D159+D151+D149+D136+D122+D120+D116+D112+D106+D101+D92+D128+D186+D170+D73+D30+D22+D20+D10</f>
        <v>14161200</v>
      </c>
      <c r="E230" s="170">
        <f>D230/1.23</f>
        <v>11513170.731707318</v>
      </c>
    </row>
    <row r="231" spans="1:8">
      <c r="A231" s="106"/>
      <c r="B231" s="1"/>
      <c r="C231" s="1"/>
      <c r="D231" s="147"/>
      <c r="E231" s="167"/>
      <c r="F231" s="118"/>
      <c r="G231" s="118"/>
      <c r="H231" s="118"/>
    </row>
    <row r="232" spans="1:8">
      <c r="A232" s="106"/>
      <c r="B232" s="106"/>
      <c r="F232" s="118"/>
      <c r="G232" s="147"/>
      <c r="H232" s="171"/>
    </row>
    <row r="233" spans="1:8">
      <c r="B233" s="1"/>
      <c r="C233" s="1"/>
      <c r="D233" s="169"/>
      <c r="E233" s="167"/>
      <c r="F233" s="118"/>
      <c r="G233" s="118"/>
      <c r="H233" s="118"/>
    </row>
    <row r="234" spans="1:8">
      <c r="A234" t="s">
        <v>301</v>
      </c>
      <c r="B234" s="1"/>
      <c r="C234" s="1"/>
      <c r="D234" s="173"/>
      <c r="E234" s="172"/>
      <c r="F234" s="172"/>
      <c r="G234" s="172"/>
      <c r="H234" s="118"/>
    </row>
    <row r="235" spans="1:8">
      <c r="A235" t="s">
        <v>302</v>
      </c>
      <c r="D235" s="3"/>
      <c r="E235" s="2"/>
      <c r="H235" s="2"/>
    </row>
    <row r="236" spans="1:8">
      <c r="D236" s="2"/>
      <c r="E236" s="2"/>
      <c r="H236" s="2"/>
    </row>
  </sheetData>
  <pageMargins left="0.7" right="0.7" top="0.75" bottom="0.75" header="0.3" footer="0.3"/>
  <pageSetup paperSize="9" orientation="landscape" verticalDpi="0" r:id="rId1"/>
  <headerFooter>
    <oddFooter>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zvjezdanabudor-klari</dc:creator>
  <cp:lastModifiedBy>zvjezdanabudor-klari</cp:lastModifiedBy>
  <cp:lastPrinted>2011-12-13T13:28:13Z</cp:lastPrinted>
  <dcterms:created xsi:type="dcterms:W3CDTF">2011-12-06T11:19:33Z</dcterms:created>
  <dcterms:modified xsi:type="dcterms:W3CDTF">2011-12-22T09:28:41Z</dcterms:modified>
</cp:coreProperties>
</file>